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5315" windowHeight="79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B10" i="1"/>
  <c r="C3"/>
  <c r="E12"/>
  <c r="E9"/>
  <c r="D9"/>
  <c r="C9"/>
  <c r="C8"/>
  <c r="E8"/>
  <c r="D8"/>
  <c r="E4"/>
  <c r="D4"/>
  <c r="C4"/>
  <c r="E5"/>
  <c r="D5"/>
  <c r="C5"/>
  <c r="E6"/>
  <c r="D6"/>
  <c r="C6"/>
  <c r="E3"/>
  <c r="D3"/>
  <c r="D10" l="1"/>
  <c r="E10"/>
  <c r="C10"/>
  <c r="C11" s="1"/>
  <c r="D11" l="1"/>
  <c r="D13" s="1"/>
  <c r="E11"/>
  <c r="E13" s="1"/>
  <c r="C13"/>
</calcChain>
</file>

<file path=xl/sharedStrings.xml><?xml version="1.0" encoding="utf-8"?>
<sst xmlns="http://schemas.openxmlformats.org/spreadsheetml/2006/main" count="15" uniqueCount="15">
  <si>
    <t>raisins</t>
  </si>
  <si>
    <t>protein powder</t>
  </si>
  <si>
    <t>Ingredient</t>
  </si>
  <si>
    <t>Cal/cup</t>
  </si>
  <si>
    <t>Carbs/cup</t>
  </si>
  <si>
    <t>Protein/cup</t>
  </si>
  <si>
    <t>Recipe (cups)</t>
  </si>
  <si>
    <t>sweetened condensed milk</t>
  </si>
  <si>
    <t>walnuts</t>
  </si>
  <si>
    <t>rice flour</t>
  </si>
  <si>
    <t>water</t>
  </si>
  <si>
    <t>peanut butter</t>
  </si>
  <si>
    <t>daily required</t>
  </si>
  <si>
    <t>% daily</t>
  </si>
  <si>
    <t>per cup (-water)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</si>
</sst>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5" xfId="0" applyBorder="1"/>
    <xf numFmtId="0" fontId="1" fillId="0" borderId="8" xfId="0" applyFont="1" applyBorder="1"/>
    <xf numFmtId="0" fontId="1" fillId="0" borderId="3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4" xfId="0" applyFont="1" applyBorder="1"/>
    <xf numFmtId="0" fontId="0" fillId="0" borderId="11" xfId="0" applyBorder="1"/>
    <xf numFmtId="1" fontId="0" fillId="0" borderId="1" xfId="0" applyNumberFormat="1" applyBorder="1"/>
    <xf numFmtId="0" fontId="0" fillId="0" borderId="7" xfId="0" applyBorder="1"/>
    <xf numFmtId="1" fontId="0" fillId="0" borderId="2" xfId="0" applyNumberForma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0" xfId="0" applyNumberFormat="1" applyBorder="1"/>
    <xf numFmtId="9" fontId="0" fillId="0" borderId="0" xfId="1" applyFont="1"/>
    <xf numFmtId="0" fontId="1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19" sqref="A19"/>
    </sheetView>
  </sheetViews>
  <sheetFormatPr defaultRowHeight="15"/>
  <cols>
    <col min="1" max="1" width="26" bestFit="1" customWidth="1"/>
    <col min="2" max="2" width="15.140625" customWidth="1"/>
    <col min="3" max="3" width="7.7109375" bestFit="1" customWidth="1"/>
    <col min="4" max="4" width="9.85546875" bestFit="1" customWidth="1"/>
    <col min="5" max="5" width="11.5703125" bestFit="1" customWidth="1"/>
  </cols>
  <sheetData>
    <row r="1" spans="1:8" ht="15.75" thickBot="1"/>
    <row r="2" spans="1:8" ht="15.75" thickBot="1">
      <c r="A2" s="6" t="s">
        <v>2</v>
      </c>
      <c r="B2" s="6" t="s">
        <v>6</v>
      </c>
      <c r="C2" s="2" t="s">
        <v>3</v>
      </c>
      <c r="D2" s="3" t="s">
        <v>4</v>
      </c>
      <c r="E2" s="7" t="s">
        <v>5</v>
      </c>
      <c r="G2" s="16"/>
      <c r="H2" s="16"/>
    </row>
    <row r="3" spans="1:8">
      <c r="A3" s="5" t="s">
        <v>9</v>
      </c>
      <c r="B3" s="1">
        <v>1</v>
      </c>
      <c r="C3" s="9">
        <f>(200/30)*227</f>
        <v>1513.3333333333335</v>
      </c>
      <c r="D3" s="9">
        <f>(1/0.1268)*46</f>
        <v>362.77602523659306</v>
      </c>
      <c r="E3" s="9">
        <f>(1/0.1268)*3</f>
        <v>23.65930599369085</v>
      </c>
    </row>
    <row r="4" spans="1:8">
      <c r="A4" s="4" t="s">
        <v>1</v>
      </c>
      <c r="B4" s="1">
        <v>1</v>
      </c>
      <c r="C4" s="9">
        <f>(1/0.17752)*160</f>
        <v>901.30689499774667</v>
      </c>
      <c r="D4" s="9">
        <f>(1/0.17752)*8</f>
        <v>45.065344749887331</v>
      </c>
      <c r="E4" s="9">
        <f>(1/0.17752)*30</f>
        <v>168.99504281207749</v>
      </c>
    </row>
    <row r="5" spans="1:8">
      <c r="A5" s="4" t="s">
        <v>7</v>
      </c>
      <c r="B5" s="1">
        <v>1</v>
      </c>
      <c r="C5" s="11">
        <f>(1/0.16484)*130</f>
        <v>788.64353312302842</v>
      </c>
      <c r="D5" s="11">
        <f>(1/0.16484)*22</f>
        <v>133.46275175928173</v>
      </c>
      <c r="E5" s="11">
        <f>(1/0.16484)*3</f>
        <v>18.199466148992965</v>
      </c>
    </row>
    <row r="6" spans="1:8">
      <c r="A6" s="4" t="s">
        <v>11</v>
      </c>
      <c r="B6" s="1">
        <v>1</v>
      </c>
      <c r="C6" s="9">
        <f>(1/0.13526)*190</f>
        <v>1404.7020553009022</v>
      </c>
      <c r="D6" s="9">
        <f>(1/0.13526)*7</f>
        <v>51.752180984770078</v>
      </c>
      <c r="E6" s="9">
        <f>(1/0.13526)*7</f>
        <v>51.752180984770078</v>
      </c>
    </row>
    <row r="7" spans="1:8">
      <c r="A7" s="4" t="s">
        <v>10</v>
      </c>
      <c r="B7" s="1">
        <v>1</v>
      </c>
      <c r="C7" s="9">
        <v>0</v>
      </c>
      <c r="D7" s="9">
        <v>0</v>
      </c>
      <c r="E7" s="9">
        <v>0</v>
      </c>
    </row>
    <row r="8" spans="1:8">
      <c r="A8" s="4" t="s">
        <v>8</v>
      </c>
      <c r="B8" s="1">
        <v>1</v>
      </c>
      <c r="C8" s="9">
        <f>4*200</f>
        <v>800</v>
      </c>
      <c r="D8" s="9">
        <f>4*4</f>
        <v>16</v>
      </c>
      <c r="E8" s="9">
        <f>4*5</f>
        <v>20</v>
      </c>
    </row>
    <row r="9" spans="1:8" ht="15.75" thickBot="1">
      <c r="A9" s="4" t="s">
        <v>0</v>
      </c>
      <c r="B9" s="8">
        <v>1</v>
      </c>
      <c r="C9" s="10">
        <f>4*130</f>
        <v>520</v>
      </c>
      <c r="D9" s="10">
        <f>4*31</f>
        <v>124</v>
      </c>
      <c r="E9" s="10">
        <f>4*1</f>
        <v>4</v>
      </c>
    </row>
    <row r="10" spans="1:8" ht="15.75" thickBot="1">
      <c r="B10" s="12">
        <f>SUM(B3:B9)</f>
        <v>7</v>
      </c>
      <c r="C10" s="13">
        <f>SUM(C3:C9)</f>
        <v>5927.985816755011</v>
      </c>
      <c r="D10" s="13">
        <f>SUM(D3:D9)</f>
        <v>733.05630273053225</v>
      </c>
      <c r="E10" s="13">
        <f>SUM(E3:E9)</f>
        <v>286.6059959395314</v>
      </c>
    </row>
    <row r="11" spans="1:8" ht="15.75" thickBot="1">
      <c r="B11" t="s">
        <v>14</v>
      </c>
      <c r="C11" s="12">
        <f>C10/($B$10-1)</f>
        <v>987.99763612583513</v>
      </c>
      <c r="D11" s="12">
        <f t="shared" ref="D11:E11" si="0">D10/($B$10-1)</f>
        <v>122.17605045508871</v>
      </c>
      <c r="E11" s="12">
        <f t="shared" si="0"/>
        <v>47.767665989921902</v>
      </c>
    </row>
    <row r="12" spans="1:8">
      <c r="B12" t="s">
        <v>12</v>
      </c>
      <c r="C12" s="14">
        <v>2378</v>
      </c>
      <c r="D12" s="14">
        <v>264</v>
      </c>
      <c r="E12" s="14">
        <f>170*0.37</f>
        <v>62.9</v>
      </c>
    </row>
    <row r="13" spans="1:8">
      <c r="B13" t="s">
        <v>13</v>
      </c>
      <c r="C13" s="15">
        <f>C11/C12</f>
        <v>0.41547419517486761</v>
      </c>
      <c r="D13" s="15">
        <f t="shared" ref="D13:E13" si="1">D11/D12</f>
        <v>0.46278806990563909</v>
      </c>
      <c r="E13" s="15">
        <f t="shared" si="1"/>
        <v>0.75942235278095238</v>
      </c>
    </row>
  </sheetData>
  <sortState ref="A2:H15">
    <sortCondition descending="1" ref="B2:B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agoldy</cp:lastModifiedBy>
  <cp:lastPrinted>2011-04-15T12:55:19Z</cp:lastPrinted>
  <dcterms:created xsi:type="dcterms:W3CDTF">2011-04-12T18:11:07Z</dcterms:created>
  <dcterms:modified xsi:type="dcterms:W3CDTF">2012-05-13T18:07:50Z</dcterms:modified>
</cp:coreProperties>
</file>