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13380" windowHeight="44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5" i="1" l="1"/>
  <c r="I47" i="1"/>
  <c r="C22" i="1" l="1"/>
  <c r="P35" i="1" l="1"/>
  <c r="P34" i="1"/>
  <c r="N34" i="1"/>
  <c r="P33" i="1"/>
  <c r="N33" i="1"/>
  <c r="P32" i="1"/>
  <c r="N32" i="1"/>
  <c r="P31" i="1"/>
  <c r="C48" i="1" l="1"/>
  <c r="P48" i="1" s="1"/>
  <c r="D42" i="1"/>
  <c r="C47" i="1" l="1"/>
  <c r="P47" i="1" s="1"/>
  <c r="D48" i="1"/>
  <c r="I48" i="1" s="1"/>
  <c r="G46" i="1" s="1"/>
  <c r="D43" i="1"/>
  <c r="D44" i="1" s="1"/>
  <c r="D45" i="1" s="1"/>
  <c r="D31" i="1"/>
  <c r="D32" i="1" s="1"/>
  <c r="D33" i="1" s="1"/>
  <c r="D34" i="1" s="1"/>
  <c r="I31" i="1"/>
  <c r="I32" i="1" s="1"/>
  <c r="D47" i="1" l="1"/>
  <c r="C46" i="1"/>
  <c r="N47" i="1" s="1"/>
  <c r="G32" i="1"/>
  <c r="I33" i="1" s="1"/>
  <c r="I22" i="1"/>
  <c r="B24" i="1"/>
  <c r="D46" i="1" l="1"/>
  <c r="I46" i="1" s="1"/>
  <c r="P46" i="1"/>
  <c r="I35" i="1"/>
  <c r="G34" i="1" s="1"/>
  <c r="G33" i="1"/>
  <c r="I34" i="1" s="1"/>
  <c r="C25" i="1"/>
  <c r="I23" i="1"/>
  <c r="C24" i="1"/>
  <c r="C23" i="1"/>
  <c r="D22" i="1" l="1"/>
  <c r="D23" i="1" s="1"/>
  <c r="G23" i="1" s="1"/>
  <c r="N23" i="1"/>
  <c r="P22" i="1"/>
  <c r="N24" i="1"/>
  <c r="P23" i="1"/>
  <c r="N25" i="1"/>
  <c r="P24" i="1"/>
  <c r="P25" i="1"/>
  <c r="P26" i="1"/>
  <c r="D24" i="1" l="1"/>
  <c r="G24" i="1" s="1"/>
  <c r="I25" i="1" s="1"/>
  <c r="I24" i="1"/>
  <c r="D25" i="1" l="1"/>
  <c r="I26" i="1" s="1"/>
  <c r="G25" i="1" s="1"/>
  <c r="B11" i="1"/>
  <c r="C10" i="1"/>
  <c r="D3" i="1"/>
  <c r="D4" i="1" s="1"/>
  <c r="D5" i="1" s="1"/>
  <c r="C3" i="1"/>
  <c r="C4" i="1" s="1"/>
  <c r="C5" i="1" s="1"/>
  <c r="C11" i="1" l="1"/>
  <c r="C12" i="1" s="1"/>
  <c r="C13" i="1" l="1"/>
</calcChain>
</file>

<file path=xl/sharedStrings.xml><?xml version="1.0" encoding="utf-8"?>
<sst xmlns="http://schemas.openxmlformats.org/spreadsheetml/2006/main" count="134" uniqueCount="50">
  <si>
    <t>voltage</t>
  </si>
  <si>
    <t>chargeing</t>
  </si>
  <si>
    <t>full</t>
  </si>
  <si>
    <t>half way</t>
  </si>
  <si>
    <t>flat</t>
  </si>
  <si>
    <t>dead</t>
  </si>
  <si>
    <t>Volt</t>
  </si>
  <si>
    <t>5 volt</t>
  </si>
  <si>
    <t>a-d counter</t>
  </si>
  <si>
    <t>car battery</t>
  </si>
  <si>
    <t>&gt;</t>
  </si>
  <si>
    <t>&lt;</t>
  </si>
  <si>
    <t>by Robert Moller</t>
  </si>
  <si>
    <t>and 928</t>
  </si>
  <si>
    <t>(value&gt;…&amp;&amp; value&lt;=…)</t>
  </si>
  <si>
    <t>above</t>
  </si>
  <si>
    <t>below</t>
  </si>
  <si>
    <t>flat + .1volt</t>
  </si>
  <si>
    <t>lipo battery , full at 4.2, float at 3.7, half way at 3.45, flat at 3.2</t>
  </si>
  <si>
    <t>cell number</t>
  </si>
  <si>
    <t>green1 led</t>
  </si>
  <si>
    <t>green2 led</t>
  </si>
  <si>
    <t>red led</t>
  </si>
  <si>
    <t>&amp;&amp;</t>
  </si>
  <si>
    <t>red led blinks</t>
  </si>
  <si>
    <t>amber led</t>
  </si>
  <si>
    <t>resting voltage</t>
  </si>
  <si>
    <t>float voltage</t>
  </si>
  <si>
    <t>dead flat</t>
  </si>
  <si>
    <t>for 12 volt led acid battery cut out</t>
  </si>
  <si>
    <t>calculation, but best is to messure the voltage at the voltage devider</t>
  </si>
  <si>
    <t>at 4.09 v =39.81v green2 led on</t>
  </si>
  <si>
    <t>cut_off point value</t>
  </si>
  <si>
    <t>for 12 volt led acid battery monitor</t>
  </si>
  <si>
    <t>blinking</t>
  </si>
  <si>
    <t>voltage I want, when to disconnect from battery</t>
  </si>
  <si>
    <t>at voltage devider</t>
  </si>
  <si>
    <t>cut-off</t>
  </si>
  <si>
    <t>warning blink to led . Power getting low</t>
  </si>
  <si>
    <t>yellow =input</t>
  </si>
  <si>
    <t>blink the led to warn</t>
  </si>
  <si>
    <t>volt</t>
  </si>
  <si>
    <t>absorbtion volt</t>
  </si>
  <si>
    <t>measured</t>
  </si>
  <si>
    <t>arduinomastercomau@gmail.com</t>
  </si>
  <si>
    <t>arduinomaster.com.au</t>
  </si>
  <si>
    <t>cell number changes this</t>
  </si>
  <si>
    <t>meassured at voltage devider</t>
  </si>
  <si>
    <t>ok</t>
  </si>
  <si>
    <t>led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</si>
</sst>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6" xfId="0" applyBorder="1"/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7" xfId="0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0" xfId="0" applyFill="1" applyBorder="1"/>
    <xf numFmtId="1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0" applyNumberFormat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2" fontId="6" fillId="0" borderId="2" xfId="0" applyNumberFormat="1" applyFont="1" applyBorder="1" applyAlignment="1">
      <alignment horizontal="center"/>
    </xf>
    <xf numFmtId="2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7" fillId="0" borderId="0" xfId="0" applyFont="1" applyBorder="1"/>
    <xf numFmtId="0" fontId="0" fillId="0" borderId="5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3" fillId="3" borderId="0" xfId="0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7" xfId="0" applyBorder="1"/>
    <xf numFmtId="0" fontId="3" fillId="3" borderId="7" xfId="0" applyFont="1" applyFill="1" applyBorder="1" applyAlignment="1">
      <alignment horizontal="center"/>
    </xf>
    <xf numFmtId="2" fontId="0" fillId="0" borderId="7" xfId="0" applyNumberFormat="1" applyBorder="1"/>
    <xf numFmtId="9" fontId="0" fillId="0" borderId="7" xfId="0" applyNumberFormat="1" applyBorder="1"/>
    <xf numFmtId="2" fontId="5" fillId="3" borderId="7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left"/>
    </xf>
    <xf numFmtId="0" fontId="0" fillId="0" borderId="8" xfId="0" applyBorder="1"/>
    <xf numFmtId="0" fontId="2" fillId="2" borderId="0" xfId="0" applyFont="1" applyFill="1" applyBorder="1" applyAlignment="1">
      <alignment horizontal="center"/>
    </xf>
    <xf numFmtId="0" fontId="10" fillId="0" borderId="0" xfId="0" applyFont="1"/>
    <xf numFmtId="2" fontId="2" fillId="0" borderId="0" xfId="0" applyNumberFormat="1" applyFont="1" applyBorder="1" applyAlignment="1">
      <alignment horizontal="left"/>
    </xf>
    <xf numFmtId="2" fontId="5" fillId="3" borderId="7" xfId="0" applyNumberFormat="1" applyFont="1" applyFill="1" applyBorder="1" applyAlignment="1">
      <alignment horizontal="left"/>
    </xf>
    <xf numFmtId="9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9" fontId="11" fillId="0" borderId="0" xfId="0" applyNumberFormat="1" applyFont="1" applyBorder="1" applyAlignment="1">
      <alignment horizontal="left"/>
    </xf>
    <xf numFmtId="2" fontId="12" fillId="3" borderId="7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1"/>
    <xf numFmtId="0" fontId="8" fillId="0" borderId="0" xfId="0" applyFont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7" fillId="0" borderId="0" xfId="0" applyFont="1" applyBorder="1"/>
    <xf numFmtId="2" fontId="18" fillId="0" borderId="7" xfId="0" applyNumberFormat="1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19" fillId="3" borderId="0" xfId="0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duinomastercom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37" zoomScale="85" zoomScaleNormal="85" workbookViewId="0">
      <selection activeCell="M40" sqref="M40"/>
    </sheetView>
  </sheetViews>
  <sheetFormatPr defaultRowHeight="14.4" x14ac:dyDescent="0.3"/>
  <cols>
    <col min="1" max="1" width="12.33203125" customWidth="1"/>
    <col min="2" max="2" width="13.77734375" customWidth="1"/>
    <col min="4" max="4" width="16" customWidth="1"/>
    <col min="6" max="6" width="13.77734375" customWidth="1"/>
    <col min="8" max="8" width="3.6640625" customWidth="1"/>
    <col min="13" max="13" width="13.21875" customWidth="1"/>
    <col min="14" max="14" width="10.88671875" customWidth="1"/>
    <col min="15" max="15" width="6.33203125" customWidth="1"/>
    <col min="16" max="16" width="10.21875" customWidth="1"/>
  </cols>
  <sheetData>
    <row r="1" spans="1:10" x14ac:dyDescent="0.3">
      <c r="A1" t="s">
        <v>0</v>
      </c>
      <c r="B1" s="1" t="s">
        <v>9</v>
      </c>
      <c r="C1" s="1" t="s">
        <v>7</v>
      </c>
      <c r="D1" s="1" t="s">
        <v>8</v>
      </c>
    </row>
    <row r="2" spans="1:10" x14ac:dyDescent="0.3">
      <c r="A2" t="s">
        <v>1</v>
      </c>
      <c r="B2" s="1">
        <v>14</v>
      </c>
      <c r="C2" s="1">
        <v>5</v>
      </c>
      <c r="D2" s="1">
        <v>1023</v>
      </c>
    </row>
    <row r="3" spans="1:10" x14ac:dyDescent="0.3">
      <c r="A3" t="s">
        <v>2</v>
      </c>
      <c r="B3" s="1">
        <v>12.7</v>
      </c>
      <c r="C3" s="2">
        <f>C2*B3/B2</f>
        <v>4.5357142857142856</v>
      </c>
      <c r="D3" s="2">
        <f>D2*B3/B2</f>
        <v>928.00714285714275</v>
      </c>
      <c r="E3" t="s">
        <v>10</v>
      </c>
    </row>
    <row r="4" spans="1:10" x14ac:dyDescent="0.3">
      <c r="A4" t="s">
        <v>3</v>
      </c>
      <c r="B4" s="1">
        <v>12.35</v>
      </c>
      <c r="C4" s="2">
        <f>C3*B4/B2</f>
        <v>4.0011479591836734</v>
      </c>
      <c r="D4" s="2">
        <f>D3*B4/B2</f>
        <v>818.63487244897954</v>
      </c>
      <c r="E4" t="s">
        <v>13</v>
      </c>
    </row>
    <row r="5" spans="1:10" x14ac:dyDescent="0.3">
      <c r="A5" t="s">
        <v>4</v>
      </c>
      <c r="B5" s="1">
        <v>12</v>
      </c>
      <c r="C5" s="2">
        <f>C4*B5/B2</f>
        <v>3.4295553935860061</v>
      </c>
      <c r="D5" s="18">
        <f>D4*B5/B2</f>
        <v>701.68703352769683</v>
      </c>
      <c r="E5" t="s">
        <v>11</v>
      </c>
    </row>
    <row r="6" spans="1:10" x14ac:dyDescent="0.3">
      <c r="A6" t="s">
        <v>5</v>
      </c>
      <c r="B6" s="1">
        <v>0</v>
      </c>
      <c r="C6" s="1">
        <v>0</v>
      </c>
      <c r="D6" s="1">
        <v>0</v>
      </c>
    </row>
    <row r="8" spans="1:10" x14ac:dyDescent="0.3">
      <c r="A8" t="s">
        <v>0</v>
      </c>
      <c r="B8" s="1" t="s">
        <v>6</v>
      </c>
      <c r="C8" s="1" t="s">
        <v>7</v>
      </c>
      <c r="D8" s="1"/>
    </row>
    <row r="9" spans="1:10" ht="18" x14ac:dyDescent="0.35">
      <c r="A9" t="s">
        <v>1</v>
      </c>
      <c r="B9" s="4">
        <v>12</v>
      </c>
      <c r="C9" s="1">
        <v>5</v>
      </c>
      <c r="D9" s="5"/>
    </row>
    <row r="10" spans="1:10" ht="18" x14ac:dyDescent="0.35">
      <c r="A10" t="s">
        <v>2</v>
      </c>
      <c r="B10" s="4">
        <v>32</v>
      </c>
      <c r="C10" s="2">
        <f>C9*B10/B9</f>
        <v>13.333333333333334</v>
      </c>
      <c r="D10" s="14"/>
      <c r="G10" s="9"/>
      <c r="H10" s="6"/>
      <c r="I10" s="12"/>
      <c r="J10" s="17"/>
    </row>
    <row r="11" spans="1:10" ht="15.6" x14ac:dyDescent="0.3">
      <c r="A11" t="s">
        <v>3</v>
      </c>
      <c r="B11" s="3">
        <f>B10-((B10-B13)/2)</f>
        <v>21.9</v>
      </c>
      <c r="C11" s="2">
        <f>C10*B11/B9</f>
        <v>24.333333333333332</v>
      </c>
      <c r="D11" s="14"/>
      <c r="G11" s="11"/>
      <c r="H11" s="7"/>
      <c r="I11" s="13"/>
      <c r="J11" s="8"/>
    </row>
    <row r="12" spans="1:10" ht="15.6" x14ac:dyDescent="0.3">
      <c r="A12" t="s">
        <v>17</v>
      </c>
      <c r="B12" s="3">
        <v>12</v>
      </c>
      <c r="C12" s="2">
        <f>C11*B12/B9</f>
        <v>24.333333333333332</v>
      </c>
      <c r="D12" s="14"/>
      <c r="G12" s="11"/>
      <c r="H12" s="7"/>
      <c r="I12" s="13"/>
    </row>
    <row r="13" spans="1:10" ht="18" x14ac:dyDescent="0.35">
      <c r="A13" t="s">
        <v>4</v>
      </c>
      <c r="B13" s="4">
        <v>11.8</v>
      </c>
      <c r="C13" s="2">
        <f>C11*B13/B9</f>
        <v>23.927777777777777</v>
      </c>
      <c r="D13" s="14"/>
      <c r="G13" s="11"/>
      <c r="H13" s="7"/>
      <c r="I13" s="13"/>
    </row>
    <row r="14" spans="1:10" x14ac:dyDescent="0.3">
      <c r="A14" t="s">
        <v>5</v>
      </c>
      <c r="B14" s="1">
        <v>0</v>
      </c>
      <c r="C14" s="1">
        <v>0</v>
      </c>
      <c r="D14" s="1"/>
      <c r="G14" s="10"/>
      <c r="H14" s="15"/>
      <c r="I14" s="16"/>
    </row>
    <row r="16" spans="1:10" x14ac:dyDescent="0.3">
      <c r="A16" t="s">
        <v>12</v>
      </c>
    </row>
    <row r="17" spans="1:16" x14ac:dyDescent="0.3">
      <c r="A17" s="70" t="s">
        <v>44</v>
      </c>
    </row>
    <row r="18" spans="1:16" ht="18" x14ac:dyDescent="0.35">
      <c r="A18" t="s">
        <v>45</v>
      </c>
      <c r="B18" s="26"/>
      <c r="C18" s="24"/>
    </row>
    <row r="19" spans="1:16" ht="18" x14ac:dyDescent="0.35">
      <c r="A19" s="9" t="s">
        <v>18</v>
      </c>
      <c r="B19" s="31"/>
      <c r="C19" s="32"/>
      <c r="D19" s="33"/>
      <c r="E19" s="33"/>
      <c r="F19" s="33"/>
      <c r="G19" s="33"/>
      <c r="H19" s="33"/>
      <c r="I19" s="33"/>
      <c r="J19" s="33"/>
      <c r="K19" s="33"/>
      <c r="L19" s="34"/>
    </row>
    <row r="20" spans="1:16" x14ac:dyDescent="0.3">
      <c r="A20" s="35"/>
      <c r="B20" s="7" t="s">
        <v>19</v>
      </c>
      <c r="C20" s="36"/>
      <c r="D20" s="71" t="s">
        <v>47</v>
      </c>
      <c r="E20" s="36"/>
      <c r="F20" s="36"/>
      <c r="G20" s="37"/>
      <c r="H20" s="36"/>
      <c r="I20" s="36"/>
      <c r="J20" s="36"/>
      <c r="K20" s="36"/>
      <c r="L20" s="38"/>
      <c r="M20" t="s">
        <v>46</v>
      </c>
    </row>
    <row r="21" spans="1:16" x14ac:dyDescent="0.3">
      <c r="A21" s="35" t="s">
        <v>0</v>
      </c>
      <c r="B21" s="39">
        <v>1</v>
      </c>
      <c r="C21" s="7" t="s">
        <v>6</v>
      </c>
      <c r="D21" s="40">
        <v>1.95</v>
      </c>
      <c r="E21" s="36"/>
      <c r="F21" s="7"/>
      <c r="G21" s="36"/>
      <c r="H21" s="36"/>
      <c r="I21" s="36"/>
      <c r="J21" s="36"/>
      <c r="K21" s="36"/>
      <c r="L21" s="38"/>
      <c r="N21" s="1" t="s">
        <v>41</v>
      </c>
      <c r="P21" s="1" t="s">
        <v>41</v>
      </c>
    </row>
    <row r="22" spans="1:16" ht="18" x14ac:dyDescent="0.35">
      <c r="A22" s="35" t="s">
        <v>1</v>
      </c>
      <c r="B22" s="36">
        <v>4.2</v>
      </c>
      <c r="C22" s="41">
        <f>B21*B22</f>
        <v>4.2</v>
      </c>
      <c r="D22" s="36">
        <f>(D21/C22)*C22</f>
        <v>1.95</v>
      </c>
      <c r="E22" s="42">
        <v>1</v>
      </c>
      <c r="F22" s="43" t="s">
        <v>20</v>
      </c>
      <c r="G22" s="36"/>
      <c r="H22" s="44" t="s">
        <v>10</v>
      </c>
      <c r="I22" s="45">
        <f>D21</f>
        <v>1.95</v>
      </c>
      <c r="J22" s="17" t="s">
        <v>15</v>
      </c>
      <c r="K22" s="36"/>
      <c r="L22" s="38"/>
      <c r="M22" s="43" t="s">
        <v>20</v>
      </c>
      <c r="N22" s="65"/>
      <c r="O22" s="44" t="s">
        <v>10</v>
      </c>
      <c r="P22" s="65">
        <f>C22</f>
        <v>4.2</v>
      </c>
    </row>
    <row r="23" spans="1:16" ht="18" x14ac:dyDescent="0.35">
      <c r="A23" s="35" t="s">
        <v>2</v>
      </c>
      <c r="B23" s="36">
        <v>3.7</v>
      </c>
      <c r="C23" s="41">
        <f>B21*B23</f>
        <v>3.7</v>
      </c>
      <c r="D23" s="36">
        <f>(D22/C22)*C23</f>
        <v>1.7178571428571427</v>
      </c>
      <c r="E23" s="42" t="s">
        <v>2</v>
      </c>
      <c r="F23" s="43" t="s">
        <v>21</v>
      </c>
      <c r="G23" s="43">
        <f>D23</f>
        <v>1.7178571428571427</v>
      </c>
      <c r="H23" s="7" t="s">
        <v>23</v>
      </c>
      <c r="I23" s="44">
        <f>I22</f>
        <v>1.95</v>
      </c>
      <c r="J23" s="46" t="s">
        <v>14</v>
      </c>
      <c r="K23" s="36"/>
      <c r="L23" s="38"/>
      <c r="M23" s="43" t="s">
        <v>21</v>
      </c>
      <c r="N23" s="65">
        <f>C22</f>
        <v>4.2</v>
      </c>
      <c r="O23" s="7" t="s">
        <v>23</v>
      </c>
      <c r="P23" s="65">
        <f>C23</f>
        <v>3.7</v>
      </c>
    </row>
    <row r="24" spans="1:16" ht="18" x14ac:dyDescent="0.35">
      <c r="A24" s="35"/>
      <c r="B24" s="36">
        <f>B23-((B23-B25)/2)</f>
        <v>3.45</v>
      </c>
      <c r="C24" s="41">
        <f>B21*B24</f>
        <v>3.45</v>
      </c>
      <c r="D24" s="36">
        <f>(D23/C22)*C24</f>
        <v>1.4110969387755101</v>
      </c>
      <c r="E24" s="42">
        <v>0.5</v>
      </c>
      <c r="F24" s="43" t="s">
        <v>25</v>
      </c>
      <c r="G24" s="43">
        <f>D24</f>
        <v>1.4110969387755101</v>
      </c>
      <c r="H24" s="47" t="s">
        <v>23</v>
      </c>
      <c r="I24" s="43">
        <f>G23</f>
        <v>1.7178571428571427</v>
      </c>
      <c r="J24" s="36" t="s">
        <v>14</v>
      </c>
      <c r="K24" s="36"/>
      <c r="L24" s="38"/>
      <c r="M24" s="43" t="s">
        <v>25</v>
      </c>
      <c r="N24" s="65">
        <f>C23</f>
        <v>3.7</v>
      </c>
      <c r="O24" s="47" t="s">
        <v>23</v>
      </c>
      <c r="P24" s="65">
        <f>C24</f>
        <v>3.45</v>
      </c>
    </row>
    <row r="25" spans="1:16" ht="18" x14ac:dyDescent="0.35">
      <c r="A25" s="35" t="s">
        <v>4</v>
      </c>
      <c r="B25" s="36">
        <v>3.2</v>
      </c>
      <c r="C25" s="41">
        <f>B21*B25</f>
        <v>3.2</v>
      </c>
      <c r="D25" s="36">
        <f>(D24/C22)*C25</f>
        <v>1.0751214771622934</v>
      </c>
      <c r="E25" s="42">
        <v>0</v>
      </c>
      <c r="F25" s="43" t="s">
        <v>22</v>
      </c>
      <c r="G25" s="43">
        <f>I26</f>
        <v>1.0751214771622934</v>
      </c>
      <c r="H25" s="48" t="s">
        <v>23</v>
      </c>
      <c r="I25" s="49">
        <f>G24</f>
        <v>1.4110969387755101</v>
      </c>
      <c r="J25" s="36" t="s">
        <v>14</v>
      </c>
      <c r="K25" s="36"/>
      <c r="L25" s="38"/>
      <c r="M25" s="43" t="s">
        <v>22</v>
      </c>
      <c r="N25" s="65">
        <f>C24</f>
        <v>3.45</v>
      </c>
      <c r="O25" s="48" t="s">
        <v>23</v>
      </c>
      <c r="P25" s="65">
        <f>C25</f>
        <v>3.2</v>
      </c>
    </row>
    <row r="26" spans="1:16" ht="18" x14ac:dyDescent="0.35">
      <c r="A26" s="10"/>
      <c r="B26" s="50"/>
      <c r="C26" s="51"/>
      <c r="D26" s="52"/>
      <c r="E26" s="53"/>
      <c r="F26" s="54" t="s">
        <v>24</v>
      </c>
      <c r="G26" s="55"/>
      <c r="H26" s="56" t="s">
        <v>11</v>
      </c>
      <c r="I26" s="57">
        <f>D25</f>
        <v>1.0751214771622934</v>
      </c>
      <c r="J26" s="58" t="s">
        <v>16</v>
      </c>
      <c r="K26" s="50"/>
      <c r="L26" s="59"/>
      <c r="M26" s="54" t="s">
        <v>24</v>
      </c>
      <c r="N26" s="65"/>
      <c r="O26" s="56" t="s">
        <v>11</v>
      </c>
      <c r="P26" s="65">
        <f>C25</f>
        <v>3.2</v>
      </c>
    </row>
    <row r="27" spans="1:16" ht="18" x14ac:dyDescent="0.35">
      <c r="A27" t="s">
        <v>31</v>
      </c>
      <c r="C27" s="22"/>
      <c r="D27" s="24"/>
      <c r="E27" s="20"/>
      <c r="F27" s="23"/>
      <c r="J27" s="25"/>
    </row>
    <row r="28" spans="1:16" ht="18" x14ac:dyDescent="0.35">
      <c r="B28" s="26"/>
      <c r="C28" s="24"/>
    </row>
    <row r="29" spans="1:16" x14ac:dyDescent="0.3">
      <c r="A29" t="s">
        <v>33</v>
      </c>
      <c r="F29" s="30"/>
      <c r="G29" s="29"/>
    </row>
    <row r="30" spans="1:16" x14ac:dyDescent="0.3">
      <c r="A30" t="s">
        <v>0</v>
      </c>
      <c r="B30" s="3"/>
      <c r="C30" s="1" t="s">
        <v>6</v>
      </c>
      <c r="D30" s="40">
        <v>5</v>
      </c>
      <c r="E30" s="36"/>
      <c r="F30" s="7"/>
      <c r="G30" s="36"/>
      <c r="H30" s="36"/>
      <c r="I30" s="36"/>
      <c r="J30" s="36"/>
      <c r="K30" s="36"/>
      <c r="L30" s="38"/>
      <c r="N30" s="1" t="s">
        <v>6</v>
      </c>
      <c r="P30" s="1" t="s">
        <v>6</v>
      </c>
    </row>
    <row r="31" spans="1:16" ht="18" x14ac:dyDescent="0.35">
      <c r="A31" t="s">
        <v>1</v>
      </c>
      <c r="B31" t="s">
        <v>42</v>
      </c>
      <c r="C31" s="21">
        <v>14.7</v>
      </c>
      <c r="D31" s="7">
        <f>(D30/C31)*C31</f>
        <v>5</v>
      </c>
      <c r="E31" s="42">
        <v>1</v>
      </c>
      <c r="F31" s="43" t="s">
        <v>20</v>
      </c>
      <c r="G31" s="36"/>
      <c r="H31" s="44" t="s">
        <v>10</v>
      </c>
      <c r="I31" s="45">
        <f>D30</f>
        <v>5</v>
      </c>
      <c r="J31" s="17" t="s">
        <v>15</v>
      </c>
      <c r="K31" s="36"/>
      <c r="L31" s="38"/>
      <c r="M31" s="43" t="s">
        <v>20</v>
      </c>
      <c r="N31" s="65"/>
      <c r="O31" s="44" t="s">
        <v>10</v>
      </c>
      <c r="P31" s="65">
        <f>C31</f>
        <v>14.7</v>
      </c>
    </row>
    <row r="32" spans="1:16" ht="18" x14ac:dyDescent="0.35">
      <c r="A32" t="s">
        <v>2</v>
      </c>
      <c r="B32" s="24" t="s">
        <v>27</v>
      </c>
      <c r="C32" s="21">
        <v>13.8</v>
      </c>
      <c r="D32" s="36">
        <f>(D31/C31)*C32</f>
        <v>4.6938775510204085</v>
      </c>
      <c r="E32" s="42" t="s">
        <v>2</v>
      </c>
      <c r="F32" s="43" t="s">
        <v>21</v>
      </c>
      <c r="G32" s="43">
        <f>D32</f>
        <v>4.6938775510204085</v>
      </c>
      <c r="H32" s="7" t="s">
        <v>23</v>
      </c>
      <c r="I32" s="44">
        <f>I31</f>
        <v>5</v>
      </c>
      <c r="J32" s="46" t="s">
        <v>14</v>
      </c>
      <c r="K32" s="36"/>
      <c r="L32" s="38"/>
      <c r="M32" s="43" t="s">
        <v>21</v>
      </c>
      <c r="N32" s="65">
        <f>C31</f>
        <v>14.7</v>
      </c>
      <c r="O32" s="7" t="s">
        <v>23</v>
      </c>
      <c r="P32" s="65">
        <f>C32</f>
        <v>13.8</v>
      </c>
    </row>
    <row r="33" spans="1:16" ht="18" x14ac:dyDescent="0.35">
      <c r="B33" s="24" t="s">
        <v>26</v>
      </c>
      <c r="C33" s="21">
        <v>12.8</v>
      </c>
      <c r="D33" s="36">
        <f>(D32/C31)*C33</f>
        <v>4.0871858947660709</v>
      </c>
      <c r="E33" s="42">
        <v>0.5</v>
      </c>
      <c r="F33" s="43" t="s">
        <v>25</v>
      </c>
      <c r="G33" s="43">
        <f>D33</f>
        <v>4.0871858947660709</v>
      </c>
      <c r="H33" s="47" t="s">
        <v>23</v>
      </c>
      <c r="I33" s="43">
        <f>G32</f>
        <v>4.6938775510204085</v>
      </c>
      <c r="J33" s="36" t="s">
        <v>14</v>
      </c>
      <c r="K33" s="36"/>
      <c r="L33" s="38"/>
      <c r="M33" s="43" t="s">
        <v>25</v>
      </c>
      <c r="N33" s="65">
        <f>C32</f>
        <v>13.8</v>
      </c>
      <c r="O33" s="47" t="s">
        <v>23</v>
      </c>
      <c r="P33" s="65">
        <f>C33</f>
        <v>12.8</v>
      </c>
    </row>
    <row r="34" spans="1:16" ht="18" x14ac:dyDescent="0.35">
      <c r="A34" t="s">
        <v>4</v>
      </c>
      <c r="B34" s="24" t="s">
        <v>28</v>
      </c>
      <c r="C34" s="21">
        <v>11.8</v>
      </c>
      <c r="D34" s="36">
        <f>(D33/C31)*C34</f>
        <v>3.2808703100843291</v>
      </c>
      <c r="E34" s="42">
        <v>0</v>
      </c>
      <c r="F34" s="43" t="s">
        <v>22</v>
      </c>
      <c r="G34" s="43">
        <f>I35</f>
        <v>3.2808703100843291</v>
      </c>
      <c r="H34" s="48" t="s">
        <v>23</v>
      </c>
      <c r="I34" s="49">
        <f>G33</f>
        <v>4.0871858947660709</v>
      </c>
      <c r="J34" s="36" t="s">
        <v>14</v>
      </c>
      <c r="K34" s="36"/>
      <c r="L34" s="38"/>
      <c r="M34" s="43" t="s">
        <v>22</v>
      </c>
      <c r="N34" s="65">
        <f>C33</f>
        <v>12.8</v>
      </c>
      <c r="O34" s="48" t="s">
        <v>23</v>
      </c>
      <c r="P34" s="65">
        <f>C34</f>
        <v>11.8</v>
      </c>
    </row>
    <row r="35" spans="1:16" ht="18" x14ac:dyDescent="0.35">
      <c r="C35" s="21"/>
      <c r="D35" s="52"/>
      <c r="E35" s="53"/>
      <c r="F35" s="54" t="s">
        <v>34</v>
      </c>
      <c r="G35" s="55"/>
      <c r="H35" s="56" t="s">
        <v>11</v>
      </c>
      <c r="I35" s="57">
        <f>D34</f>
        <v>3.2808703100843291</v>
      </c>
      <c r="J35" s="58" t="s">
        <v>16</v>
      </c>
      <c r="K35" s="50"/>
      <c r="L35" s="59"/>
      <c r="M35" s="54" t="s">
        <v>34</v>
      </c>
      <c r="N35" s="65"/>
      <c r="O35" s="56" t="s">
        <v>11</v>
      </c>
      <c r="P35" s="65">
        <f>C34</f>
        <v>11.8</v>
      </c>
    </row>
    <row r="36" spans="1:16" ht="18" x14ac:dyDescent="0.35">
      <c r="A36" t="s">
        <v>30</v>
      </c>
      <c r="B36" s="27"/>
    </row>
    <row r="37" spans="1:16" ht="18" x14ac:dyDescent="0.35">
      <c r="B37" s="27"/>
    </row>
    <row r="38" spans="1:16" ht="18" x14ac:dyDescent="0.35">
      <c r="A38" t="s">
        <v>39</v>
      </c>
      <c r="B38" s="27"/>
      <c r="D38" s="28">
        <v>12.3</v>
      </c>
      <c r="E38" t="s">
        <v>35</v>
      </c>
    </row>
    <row r="39" spans="1:16" ht="18" x14ac:dyDescent="0.35">
      <c r="B39" s="27"/>
      <c r="D39" s="19"/>
    </row>
    <row r="40" spans="1:16" x14ac:dyDescent="0.3">
      <c r="A40" t="s">
        <v>29</v>
      </c>
      <c r="F40" s="30"/>
      <c r="G40" s="29"/>
    </row>
    <row r="41" spans="1:16" ht="15.6" x14ac:dyDescent="0.3">
      <c r="A41" t="s">
        <v>0</v>
      </c>
      <c r="B41" s="3"/>
      <c r="C41" s="1" t="s">
        <v>6</v>
      </c>
      <c r="D41" s="60">
        <v>5</v>
      </c>
      <c r="E41" s="36" t="s">
        <v>36</v>
      </c>
      <c r="F41" s="7"/>
      <c r="G41" s="36"/>
      <c r="H41" s="36"/>
      <c r="I41" s="36"/>
      <c r="J41" s="36"/>
      <c r="K41" s="36"/>
      <c r="L41" s="38"/>
    </row>
    <row r="42" spans="1:16" ht="18" x14ac:dyDescent="0.35">
      <c r="A42" t="s">
        <v>1</v>
      </c>
      <c r="B42" t="s">
        <v>42</v>
      </c>
      <c r="C42" s="21">
        <v>14.1</v>
      </c>
      <c r="D42" s="76">
        <f>(D41/C42)*C42</f>
        <v>5</v>
      </c>
      <c r="E42" s="42">
        <v>1</v>
      </c>
      <c r="F42" s="43"/>
      <c r="G42" s="36"/>
      <c r="H42" s="44"/>
      <c r="I42" s="45"/>
      <c r="J42" s="17"/>
      <c r="K42" s="36"/>
      <c r="L42" s="38"/>
    </row>
    <row r="43" spans="1:16" ht="18" x14ac:dyDescent="0.35">
      <c r="A43" t="s">
        <v>2</v>
      </c>
      <c r="B43" s="24" t="s">
        <v>27</v>
      </c>
      <c r="C43" s="21">
        <v>13.8</v>
      </c>
      <c r="D43" s="36">
        <f>(D42/C42)*C43</f>
        <v>4.8936170212765964</v>
      </c>
      <c r="E43" s="42" t="s">
        <v>2</v>
      </c>
      <c r="F43" s="43"/>
      <c r="G43" s="43"/>
      <c r="H43" s="7"/>
      <c r="I43" s="44"/>
      <c r="J43" s="46"/>
      <c r="K43" s="36"/>
      <c r="L43" s="38"/>
    </row>
    <row r="44" spans="1:16" ht="18" x14ac:dyDescent="0.35">
      <c r="B44" s="24" t="s">
        <v>26</v>
      </c>
      <c r="C44" s="21">
        <v>12.8</v>
      </c>
      <c r="D44" s="36">
        <f>(D43/C42)*C44</f>
        <v>4.4424324732156339</v>
      </c>
      <c r="E44" s="42">
        <v>0.5</v>
      </c>
      <c r="F44" s="43"/>
      <c r="G44" s="43"/>
      <c r="H44" s="47"/>
      <c r="I44" s="43"/>
      <c r="J44" s="36"/>
      <c r="K44" s="36"/>
      <c r="L44" s="38"/>
    </row>
    <row r="45" spans="1:16" ht="18" x14ac:dyDescent="0.35">
      <c r="A45" t="s">
        <v>4</v>
      </c>
      <c r="B45" s="24" t="s">
        <v>28</v>
      </c>
      <c r="C45" s="21">
        <v>11.8</v>
      </c>
      <c r="D45" s="36">
        <f>(D44/C42)*C45</f>
        <v>3.7177803676556369</v>
      </c>
      <c r="E45" s="42">
        <v>0</v>
      </c>
      <c r="F45" s="43"/>
      <c r="G45" s="43"/>
      <c r="H45" s="48" t="s">
        <v>10</v>
      </c>
      <c r="I45" s="81">
        <f>I46</f>
        <v>4.4326241134751774</v>
      </c>
      <c r="J45" s="36"/>
      <c r="K45" s="36"/>
      <c r="L45" s="38"/>
      <c r="N45" s="1" t="s">
        <v>6</v>
      </c>
      <c r="P45" s="1" t="s">
        <v>6</v>
      </c>
    </row>
    <row r="46" spans="1:16" ht="18" x14ac:dyDescent="0.35">
      <c r="C46" s="72">
        <f>C47+0.1</f>
        <v>12.5</v>
      </c>
      <c r="D46" s="73">
        <f>(D41/C42)*C46</f>
        <v>4.4326241134751774</v>
      </c>
      <c r="E46" s="42"/>
      <c r="F46" s="43"/>
      <c r="G46" s="80">
        <f>I48</f>
        <v>4.3617021276595747</v>
      </c>
      <c r="H46" s="48" t="s">
        <v>23</v>
      </c>
      <c r="I46" s="79">
        <f>D46</f>
        <v>4.4326241134751774</v>
      </c>
      <c r="J46" s="36" t="s">
        <v>48</v>
      </c>
      <c r="K46" s="36"/>
      <c r="L46" s="38"/>
      <c r="M46" s="24"/>
      <c r="N46" s="65"/>
      <c r="O46" s="68" t="s">
        <v>10</v>
      </c>
      <c r="P46" s="65">
        <f>C46</f>
        <v>12.5</v>
      </c>
    </row>
    <row r="47" spans="1:16" ht="18" x14ac:dyDescent="0.35">
      <c r="A47" s="61" t="s">
        <v>38</v>
      </c>
      <c r="C47" s="77">
        <f>C48+0.1</f>
        <v>12.4</v>
      </c>
      <c r="D47" s="36">
        <f>(D41/C42)*C47</f>
        <v>4.3971631205673765</v>
      </c>
      <c r="E47" s="64" t="s">
        <v>40</v>
      </c>
      <c r="F47" s="62"/>
      <c r="I47" s="78">
        <f>D47</f>
        <v>4.3971631205673765</v>
      </c>
      <c r="J47" t="s">
        <v>49</v>
      </c>
      <c r="L47" s="38"/>
      <c r="M47" s="66" t="s">
        <v>40</v>
      </c>
      <c r="N47" s="65">
        <f>C46</f>
        <v>12.5</v>
      </c>
      <c r="O47" s="48" t="s">
        <v>23</v>
      </c>
      <c r="P47" s="65">
        <f>C47</f>
        <v>12.4</v>
      </c>
    </row>
    <row r="48" spans="1:16" ht="18" x14ac:dyDescent="0.35">
      <c r="A48" s="69" t="s">
        <v>43</v>
      </c>
      <c r="B48" t="s">
        <v>37</v>
      </c>
      <c r="C48" s="75">
        <f>D38</f>
        <v>12.3</v>
      </c>
      <c r="D48" s="36">
        <f>(D41/C42)*C48</f>
        <v>4.3617021276595747</v>
      </c>
      <c r="E48" s="63" t="s">
        <v>32</v>
      </c>
      <c r="G48" s="55"/>
      <c r="H48" s="56" t="s">
        <v>11</v>
      </c>
      <c r="I48" s="74">
        <f>D48</f>
        <v>4.3617021276595747</v>
      </c>
      <c r="J48" s="58" t="s">
        <v>16</v>
      </c>
      <c r="K48" s="50"/>
      <c r="L48" s="59"/>
      <c r="M48" s="67" t="s">
        <v>32</v>
      </c>
      <c r="N48" s="65"/>
      <c r="O48" s="56" t="s">
        <v>11</v>
      </c>
      <c r="P48" s="65">
        <f>C48</f>
        <v>12.3</v>
      </c>
    </row>
    <row r="49" spans="1:2" ht="18" x14ac:dyDescent="0.35">
      <c r="A49" t="s">
        <v>30</v>
      </c>
      <c r="B49" s="27"/>
    </row>
  </sheetData>
  <hyperlinks>
    <hyperlink ref="A17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dcterms:created xsi:type="dcterms:W3CDTF">2015-08-21T00:54:06Z</dcterms:created>
  <dcterms:modified xsi:type="dcterms:W3CDTF">2015-11-25T10:51:27Z</dcterms:modified>
</cp:coreProperties>
</file>