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D:\Documents\Howest\NMCT1 S2\Project I\week03_eindopdracht_Maker\eindopdracht\"/>
    </mc:Choice>
  </mc:AlternateContent>
  <bookViews>
    <workbookView xWindow="240" yWindow="456" windowWidth="28560" windowHeight="16476" tabRatio="500"/>
  </bookViews>
  <sheets>
    <sheet name="BillOfMaterials" sheetId="1" r:id="rId1"/>
    <sheet name="Revisions" sheetId="2" r:id="rId2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C9" i="1"/>
  <c r="A28" i="1"/>
  <c r="C8" i="1"/>
  <c r="A26" i="1"/>
  <c r="E29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<sst xmlns="http://schemas.openxmlformats.org/spreadsheetml/2006/main" count="104" uniqueCount="89">
  <si>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</si>
  <si>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</si>
  <si>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</si>
  <si>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</si>
  <si>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</si>
  <si>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</si>
  <si>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</si>
  <si>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</si>
  <si>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</si>
  <si>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</si>
  <si>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</si>
  <si>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</si>
  <si>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</si>
  <si>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</si>
  <si>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</si>
  <si>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</si>
  <si>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</si>
  <si>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</si>
  <si>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</si>
  <si>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</si>
  <si>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</si>
  <si>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</si>
  <si>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</si>
  <si>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</si>
  <si>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each</t>
  </si>
  <si>
    <t>1NMCT1</t>
  </si>
  <si>
    <t>In</t>
  </si>
  <si>
    <t>Muhsin</t>
  </si>
  <si>
    <t>1.0</t>
  </si>
  <si>
    <t>PCB to solder the circuit to</t>
  </si>
  <si>
    <t xml:space="preserve">MCP3008 I/P MCP3008 I MCP3008 DIP14 in MCP3008-I/P MCP3008-I MCP3008 DIP14 van geïntegreerde circuits op AliExpress.com | Alibaba Groep. (n.d.). Retrieved 11 March 2017, from //nl.aliexpress.com/item/MCP3008-I-P-MCP3008-I-MCP3008-DIP14/32691800100.html?src=ibdm_d03p0558e02r02
</t>
  </si>
  <si>
    <t>MCP3008 - 8-Channel 10-Bit ADC With SPI Interface € 6,75 | SOSsolutions.nl. (n.d.). Retrieved 11 March 2017, from https://www.sossolutions.nl/mcp3008-8-channel-10-bit-adc-with-spi-interface</t>
  </si>
  <si>
    <t>MPC3008 - 8-Channel 10-Bit ADC</t>
  </si>
  <si>
    <t>Converts analog signal to digital so the pi can understand the input</t>
  </si>
  <si>
    <t>WR Rademacher WR-type 930-1 Experimenteer printplaat Hardpapier (l x b) 160 mm x 60 mm 35 µm Rastermaat 2.54 mm Inhoud in de Conrad online shop | 529632. (n.d.). Retrieved 11 March 2017, from http://www.conrad.be/ce/nl/product/529632/WR-Rademacher-WR-type-930-1-Experimenteer-printplaat-Hardpapier-l-x-b-160-mm-x-60-mm-35-m-Rastermaat-254-mm-Inhoud</t>
  </si>
  <si>
    <t>JOSYOO 10pcs 7x9cm PCB Blank Circuit Board Prototype Paper Solder Circuit Panel. (n.d.). from https://www.amazon.com/JOSYOO-10pcs-Circuit-Prototype-Solder/dp/B00COGPZFS</t>
  </si>
  <si>
    <t>WR Rademacher WR-tyoe 930-1 PCB</t>
  </si>
  <si>
    <t>Multicomp MB8 Behuizing - 50x150x80mm - Zwart. (n.d.). Retrieved 11 March 2017, from https://www.kiwi-electronics.nl/multicomp-mb8-behuizing-50x150x80mm-zwart</t>
  </si>
  <si>
    <t>MB8 Case for prototyping (black)</t>
  </si>
  <si>
    <t>ABS case for prototyping purposes</t>
  </si>
  <si>
    <t>MB8 MULTICOMP, Plastic Enclosure, Multipurpose, ABS, 150 mm, 50 mm | Farnell element14. (n.d.). Retrieved 11 March 2017, from http://uk.farnell.com/multicomp/mb8/box-abs-black/dp/301310</t>
  </si>
  <si>
    <t>Licht-sensor LDR. (n.d.). Retrieved 11 March 2017, from https://www.hackerstore.nl/Artikel/57</t>
  </si>
  <si>
    <t>Photo cell (CdS photoresistor) ID: 161 - $0.95 : Adafruit Industries, Unique &amp; fun DIY electronics and kits. (n.d.). Retrieved 11 March 2017, from https://www.adafruit.com/product/161</t>
  </si>
  <si>
    <t>Luchtkwaliteit-sensor. (n.d.). Retrieved 11 March 2017, from https://www.hackerstore.nl/Artikel/704</t>
  </si>
  <si>
    <t>Waveshare MQ135 MQ-135 Gas Sensor Module Alcohol Gas Detection Module Gas Detector for Arduino. (n.d.).</t>
  </si>
  <si>
    <t>BC517 transistor. (n.d.). Retrieved 11 March 2017, from https://www.hackerstore.nl/Artikel/401</t>
  </si>
  <si>
    <t>BC517 - BC517 NPN General Purpose Transistor. (n.d.). Retrieved 11 March 2017, from http://www.futurlec.com/Transistors/BC517pr.shtml</t>
  </si>
  <si>
    <t>Raspberry Pi 3 - Model B - ARMv8 with 1G RAM ID: 3055 - $39.95 : Adafruit Industries, Unique &amp; fun DIY electronics and kits. (n.d.). Retrieved 11 March 2017, from https://www.adafruit.com/products/3055</t>
  </si>
  <si>
    <t>Raspberry Pi 3 Model B Motherboard. (n.d.).  Retrieved 11 March 2017, fromhttps://www.amazon.com/Raspberry-Pi-RASPBERRYPI3-MODB-1GB-Model-Motherboard/dp/B01CD5VC92</t>
  </si>
  <si>
    <t>RGB LED. (n.d.). Retrieved 11 March 2017, from https://www.hackerstore.nl/Artikel/167</t>
  </si>
  <si>
    <t>LED - RGB Clear Common Cathode - COM-00105 - SparkFun Electronics. (n.d.). Retrieved 11 March 2017, from https://www.sparkfun.com/products/105</t>
  </si>
  <si>
    <t>bol.com | USB ventilator op voet ULTRA ZUINIG en extra still. (n.d.). Retrieved 11 March 2017, from https://www.bol.com/be/p/usb-ventilator-op-voet-ultra-zuinig-en-extra-still/9200000060657429/</t>
  </si>
  <si>
    <t>Premiertek USB-FAN Metal Desktop Fan USB Powered with Switch - Black. (n.d.).</t>
  </si>
  <si>
    <t>LDR</t>
  </si>
  <si>
    <t>RGB LED</t>
  </si>
  <si>
    <t>BC517 Darlington Transistor</t>
  </si>
  <si>
    <t>Transistor to act as a switch / amplifier</t>
  </si>
  <si>
    <t>MQ135 gass sensor</t>
  </si>
  <si>
    <t xml:space="preserve">Picks up NH3, NOx, alcohol, Benzeen and CO2. Analog + Digital </t>
  </si>
  <si>
    <t>Resistor that changes restance based on the amount of light</t>
  </si>
  <si>
    <t>Raspberry Pi 3 B</t>
  </si>
  <si>
    <t>The minicomputer with prototyping posibilities</t>
  </si>
  <si>
    <t>A led that change to colors in the RGB spectrum</t>
  </si>
  <si>
    <t>A small usb fan that doesn’t make much noise</t>
  </si>
  <si>
    <t xml:space="preserve">Assort. weerstanden. (n.d.). Retrieved 11 March 2017, from https://www.hackerstore.nl/Artikel/445
</t>
  </si>
  <si>
    <t>Resistor Pack</t>
  </si>
  <si>
    <t>Resistor Kit - 1/4W (500 total) - COM-10969 - SparkFun Electronics. (n.d.). Retrieved 11 March 2017, from https://www.sparkfun.com/products/10969</t>
  </si>
  <si>
    <t>FANAIR</t>
  </si>
  <si>
    <t>A pack full of resistors with various values</t>
  </si>
  <si>
    <t>Eerste opstelling van items om te kopen</t>
  </si>
  <si>
    <t>1.1</t>
  </si>
  <si>
    <t>TinyTronics: Electronics for a tiny price! - Sensoren - AM2301 Thermometer Temperatuur en Vochtigheids Sensor - €7,00. (n.d.). Retrieved 30 March 2017, from http://www.tinytronics.nl/shop/Sensoren/AM2301-Thermometer-Temperature-and-Humidity-Sensor</t>
  </si>
  <si>
    <t>AM2301 Thermometer Temperature and Humidity Sensor</t>
  </si>
  <si>
    <t>Very Accurate Temperature &amp; Humidity Sensor</t>
  </si>
  <si>
    <t>WYPH DHT21/AM2301 Digital Temperature Humidity Sensor Replace SHT11 SHT15 Arduino. (n.d.).</t>
  </si>
  <si>
    <t>Draad zwart, dik. (n.d.). Retrieved 30 March 2017, from https://hackerstore.nl/Artikel/755</t>
  </si>
  <si>
    <t>Black Wire</t>
  </si>
  <si>
    <t>TinyTronics: Electronics for a tiny price! - Temperatuur-Lucht-Vochtigheid - BMP280 Digitale Barometer Druk Sensor Module - €4,00. (n.d.). Retrieved 31 March 2017, from http://www.tinytronics.nl/shop/Sensoren/Temperature-Air-Humidity/BMP280-Digitale-Barometer-Druk-Sensor-Module?sort=rating&amp;order=DESC</t>
  </si>
  <si>
    <t>High Precision BMP280-3.3 Atmospheric Pressure Sensor Replace BMP180/BMP186 by Atomic Market. (n.d.). Retrieved from https://www.amazon.com/Precision-BMP280-3-3-Atmospheric-Atomic-Market/dp/B01MS74EBE</t>
  </si>
  <si>
    <t>Draad rood, dik. (n.d.). Retrieved 31 March 2017, from https://www.hackerstore.nl/Artikel/757</t>
  </si>
  <si>
    <t xml:space="preserve">Wire (3m, 0,5mm², PVC). </t>
  </si>
  <si>
    <t>BMP280 Digital Barometer, pressure sensor</t>
  </si>
  <si>
    <t>BMP280 Barometer</t>
  </si>
  <si>
    <t>Aanpassing opstelling (items toevoegen / veranderen)</t>
  </si>
  <si>
    <t>Quiet USB fan (5V)</t>
  </si>
  <si>
    <t>Buzzer</t>
  </si>
  <si>
    <t>Makes sound on it's own, requires continuous power.</t>
  </si>
  <si>
    <t>Optimus Electric 5V 2-Pin Electromagnetic Active Buzzer Ringer Alarm SOT. (n.d.). Retrieved 3 June 2017, from https://www.amazon.com/Optimus-Electric-Electromagnetic-Active-Buzzer/dp/B072QV7H3T/ref=sr_1_12?s=toys-and-games&amp;ie=UTF8&amp;qid=1497912218&amp;sr=1-12&amp;keywords=electric+buzzer</t>
  </si>
  <si>
    <t>Buzzer veranderen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</si>
</sst>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70" formatCode="[$-409]d\-mmm\-yy"/>
    <numFmt numFmtId="171" formatCode="#,##0.00\ &quot;€&quot;"/>
  </numFmts>
  <fonts count="14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top" wrapText="1"/>
    </xf>
    <xf numFmtId="0" fontId="8" fillId="5" borderId="0" xfId="0" applyFont="1" applyFill="1" applyAlignment="1">
      <alignment vertical="top" wrapText="1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8" fillId="3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center" vertical="top" wrapText="1"/>
    </xf>
    <xf numFmtId="164" fontId="1" fillId="0" borderId="3" xfId="0" applyNumberFormat="1" applyFont="1" applyBorder="1" applyAlignment="1">
      <alignment horizontal="center"/>
    </xf>
    <xf numFmtId="0" fontId="8" fillId="3" borderId="0" xfId="0" applyFont="1" applyFill="1" applyAlignment="1">
      <alignment horizontal="left" vertical="top" wrapText="1"/>
    </xf>
    <xf numFmtId="165" fontId="8" fillId="4" borderId="0" xfId="0" applyNumberFormat="1" applyFont="1" applyFill="1" applyBorder="1" applyAlignment="1">
      <alignment horizontal="center" vertical="top" wrapText="1"/>
    </xf>
    <xf numFmtId="165" fontId="2" fillId="4" borderId="0" xfId="0" applyNumberFormat="1" applyFont="1" applyFill="1" applyBorder="1" applyAlignment="1">
      <alignment horizontal="center" vertical="top" wrapText="1"/>
    </xf>
    <xf numFmtId="0" fontId="8" fillId="5" borderId="0" xfId="0" applyFont="1" applyFill="1" applyAlignment="1">
      <alignment horizontal="left" vertical="top" wrapText="1"/>
    </xf>
    <xf numFmtId="165" fontId="9" fillId="4" borderId="0" xfId="0" applyNumberFormat="1" applyFont="1" applyFill="1" applyBorder="1" applyAlignment="1">
      <alignment horizontal="center" wrapText="1"/>
    </xf>
    <xf numFmtId="171" fontId="8" fillId="3" borderId="0" xfId="0" applyNumberFormat="1" applyFont="1" applyFill="1" applyAlignment="1">
      <alignment vertical="top" wrapText="1"/>
    </xf>
    <xf numFmtId="171" fontId="8" fillId="5" borderId="0" xfId="0" applyNumberFormat="1" applyFont="1" applyFill="1" applyAlignment="1">
      <alignment vertical="top" wrapText="1"/>
    </xf>
    <xf numFmtId="170" fontId="12" fillId="3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45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20</xdr:row>
      <xdr:rowOff>220980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20</xdr:row>
      <xdr:rowOff>220980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BDCEB05-5C75-4EC5-95E9-710F0ED70A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9095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20</xdr:row>
      <xdr:rowOff>220980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E580324-4D15-4761-BBE3-51CEB843F6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9095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20</xdr:row>
      <xdr:rowOff>220980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723EB968-6752-4C2B-832F-E317F8F287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9095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2FB71792-2325-4B17-AFBB-986B70D915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9095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E7DB502C-1C20-43EF-BF68-0D94C0B3F3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9095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3"/>
  <sheetViews>
    <sheetView showGridLines="0" tabSelected="1" zoomScale="80" zoomScaleNormal="80" workbookViewId="0">
      <selection activeCell="M16" sqref="M16"/>
    </sheetView>
  </sheetViews>
  <sheetFormatPr defaultColWidth="15.19921875" defaultRowHeight="15" customHeight="1" x14ac:dyDescent="0.25"/>
  <cols>
    <col min="1" max="1" width="8" customWidth="1"/>
    <col min="2" max="2" width="24" customWidth="1"/>
    <col min="3" max="3" width="19.2968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5">
      <c r="A2" s="1"/>
      <c r="B2" s="3" t="s">
        <v>0</v>
      </c>
      <c r="C2" s="1" t="s">
        <v>25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5">
      <c r="A3" s="1"/>
      <c r="B3" s="3" t="s">
        <v>1</v>
      </c>
      <c r="C3" s="1" t="s">
        <v>26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5">
      <c r="A4" s="1"/>
      <c r="B4" s="3" t="s">
        <v>2</v>
      </c>
      <c r="C4" s="1" t="s">
        <v>27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5">
      <c r="A5" s="2"/>
      <c r="B5" s="3" t="s">
        <v>3</v>
      </c>
      <c r="C5" s="4" t="s">
        <v>67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5">
      <c r="A6" s="2"/>
      <c r="B6" s="3" t="s">
        <v>4</v>
      </c>
      <c r="C6" s="6">
        <v>1.2</v>
      </c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5">
      <c r="A7" s="2"/>
      <c r="B7" s="3" t="s">
        <v>5</v>
      </c>
      <c r="C7" s="8">
        <v>42889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5">
      <c r="A8" s="2"/>
      <c r="B8" s="3" t="s">
        <v>6</v>
      </c>
      <c r="C8" s="10">
        <f>A28</f>
        <v>15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2"/>
      <c r="B9" s="3" t="s">
        <v>7</v>
      </c>
      <c r="C9" s="37">
        <f>BillOfMaterials!$J$29</f>
        <v>107.67999999999999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1"/>
      <c r="C12" s="12"/>
      <c r="D12" s="2"/>
      <c r="E12" s="9"/>
      <c r="F12" s="9"/>
      <c r="G12" s="13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4" t="s">
        <v>9</v>
      </c>
      <c r="B14" s="14" t="s">
        <v>10</v>
      </c>
      <c r="C14" s="14" t="s">
        <v>11</v>
      </c>
      <c r="D14" s="15" t="s">
        <v>12</v>
      </c>
      <c r="E14" s="16" t="s">
        <v>13</v>
      </c>
      <c r="F14" s="16" t="s">
        <v>14</v>
      </c>
      <c r="G14" s="16" t="s">
        <v>15</v>
      </c>
      <c r="H14" s="16" t="s">
        <v>16</v>
      </c>
      <c r="I14" s="16" t="s">
        <v>17</v>
      </c>
      <c r="J14" s="16" t="s">
        <v>18</v>
      </c>
      <c r="K14" s="17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58.2" customHeight="1" x14ac:dyDescent="0.25">
      <c r="A15" s="38">
        <v>1</v>
      </c>
      <c r="B15" s="18" t="s">
        <v>32</v>
      </c>
      <c r="C15" s="35" t="s">
        <v>33</v>
      </c>
      <c r="D15" s="18">
        <v>1</v>
      </c>
      <c r="E15" s="35">
        <v>1</v>
      </c>
      <c r="F15" s="35" t="s">
        <v>31</v>
      </c>
      <c r="G15" s="35" t="s">
        <v>30</v>
      </c>
      <c r="H15" s="35" t="s">
        <v>24</v>
      </c>
      <c r="I15" s="43">
        <v>6.75</v>
      </c>
      <c r="J15" s="39">
        <f>BillOfMaterials!$E15*BillOfMaterials!$I15</f>
        <v>6.75</v>
      </c>
      <c r="K15" s="4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0.6" customHeight="1" x14ac:dyDescent="0.25">
      <c r="A16" s="41">
        <v>2</v>
      </c>
      <c r="B16" s="19" t="s">
        <v>72</v>
      </c>
      <c r="C16" s="19" t="s">
        <v>73</v>
      </c>
      <c r="D16" s="19">
        <v>1</v>
      </c>
      <c r="E16" s="36">
        <v>1</v>
      </c>
      <c r="F16" s="36" t="s">
        <v>71</v>
      </c>
      <c r="G16" s="36" t="s">
        <v>74</v>
      </c>
      <c r="H16" s="36" t="s">
        <v>24</v>
      </c>
      <c r="I16" s="44">
        <v>7</v>
      </c>
      <c r="J16" s="39">
        <f>BillOfMaterials!$E16*BillOfMaterials!$I16</f>
        <v>7</v>
      </c>
      <c r="K16" s="4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54" customHeight="1" x14ac:dyDescent="0.25">
      <c r="A17" s="38">
        <v>3</v>
      </c>
      <c r="B17" s="18" t="s">
        <v>36</v>
      </c>
      <c r="C17" s="18" t="s">
        <v>29</v>
      </c>
      <c r="D17" s="18">
        <v>1</v>
      </c>
      <c r="E17" s="35">
        <v>1</v>
      </c>
      <c r="F17" s="18" t="s">
        <v>34</v>
      </c>
      <c r="G17" s="35" t="s">
        <v>35</v>
      </c>
      <c r="H17" s="35" t="s">
        <v>24</v>
      </c>
      <c r="I17" s="43">
        <v>2.56</v>
      </c>
      <c r="J17" s="39">
        <f>BillOfMaterials!$E17*BillOfMaterials!$I17</f>
        <v>2.56</v>
      </c>
      <c r="K17" s="4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6.8" customHeight="1" x14ac:dyDescent="0.25">
      <c r="A18" s="41">
        <v>4</v>
      </c>
      <c r="B18" s="19" t="s">
        <v>38</v>
      </c>
      <c r="C18" s="19" t="s">
        <v>39</v>
      </c>
      <c r="D18" s="19">
        <v>1</v>
      </c>
      <c r="E18" s="36">
        <v>1</v>
      </c>
      <c r="F18" s="36" t="s">
        <v>37</v>
      </c>
      <c r="G18" s="36" t="s">
        <v>40</v>
      </c>
      <c r="H18" s="36" t="s">
        <v>24</v>
      </c>
      <c r="I18" s="44">
        <v>9.9499999999999993</v>
      </c>
      <c r="J18" s="39">
        <f>BillOfMaterials!$E18*BillOfMaterials!$I18</f>
        <v>9.9499999999999993</v>
      </c>
      <c r="K18" s="4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41">
        <v>6</v>
      </c>
      <c r="B19" s="19" t="s">
        <v>53</v>
      </c>
      <c r="C19" s="19" t="s">
        <v>59</v>
      </c>
      <c r="D19" s="19">
        <v>1</v>
      </c>
      <c r="E19" s="36">
        <v>1</v>
      </c>
      <c r="F19" s="36" t="s">
        <v>41</v>
      </c>
      <c r="G19" s="36" t="s">
        <v>42</v>
      </c>
      <c r="H19" s="36" t="s">
        <v>24</v>
      </c>
      <c r="I19" s="44">
        <v>0.65</v>
      </c>
      <c r="J19" s="39">
        <f>BillOfMaterials!$E19*BillOfMaterials!$I19</f>
        <v>0.65</v>
      </c>
      <c r="K19" s="4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38">
        <v>7</v>
      </c>
      <c r="B20" s="18" t="s">
        <v>57</v>
      </c>
      <c r="C20" s="18" t="s">
        <v>58</v>
      </c>
      <c r="D20" s="18">
        <v>1</v>
      </c>
      <c r="E20" s="35">
        <v>1</v>
      </c>
      <c r="F20" s="35" t="s">
        <v>43</v>
      </c>
      <c r="G20" s="35" t="s">
        <v>44</v>
      </c>
      <c r="H20" s="35" t="s">
        <v>24</v>
      </c>
      <c r="I20" s="43">
        <v>3.95</v>
      </c>
      <c r="J20" s="39">
        <f>BillOfMaterials!$E20*BillOfMaterials!$I20</f>
        <v>3.95</v>
      </c>
      <c r="K20" s="4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41">
        <v>8</v>
      </c>
      <c r="B21" s="19" t="s">
        <v>55</v>
      </c>
      <c r="C21" s="19" t="s">
        <v>56</v>
      </c>
      <c r="D21" s="19">
        <v>1</v>
      </c>
      <c r="E21" s="36">
        <v>2</v>
      </c>
      <c r="F21" s="36" t="s">
        <v>45</v>
      </c>
      <c r="G21" s="36" t="s">
        <v>46</v>
      </c>
      <c r="H21" s="36" t="s">
        <v>24</v>
      </c>
      <c r="I21" s="44">
        <v>0.45</v>
      </c>
      <c r="J21" s="39">
        <f>BillOfMaterials!$E21*BillOfMaterials!$I21</f>
        <v>0.9</v>
      </c>
      <c r="K21" s="4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38">
        <v>9</v>
      </c>
      <c r="B22" s="18" t="s">
        <v>60</v>
      </c>
      <c r="C22" s="18" t="s">
        <v>61</v>
      </c>
      <c r="D22" s="18">
        <v>1</v>
      </c>
      <c r="E22" s="35">
        <v>1</v>
      </c>
      <c r="F22" s="35" t="s">
        <v>47</v>
      </c>
      <c r="G22" s="35" t="s">
        <v>48</v>
      </c>
      <c r="H22" s="35" t="s">
        <v>24</v>
      </c>
      <c r="I22" s="43">
        <v>37.43</v>
      </c>
      <c r="J22" s="39">
        <f>BillOfMaterials!$E22*BillOfMaterials!$I22</f>
        <v>37.43</v>
      </c>
      <c r="K22" s="4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41">
        <v>10</v>
      </c>
      <c r="B23" s="19" t="s">
        <v>54</v>
      </c>
      <c r="C23" s="19" t="s">
        <v>62</v>
      </c>
      <c r="D23" s="19">
        <v>1</v>
      </c>
      <c r="E23" s="36">
        <v>1</v>
      </c>
      <c r="F23" s="36" t="s">
        <v>49</v>
      </c>
      <c r="G23" s="36" t="s">
        <v>50</v>
      </c>
      <c r="H23" s="36" t="s">
        <v>24</v>
      </c>
      <c r="I23" s="44">
        <v>0.3</v>
      </c>
      <c r="J23" s="39">
        <f>BillOfMaterials!$E23*BillOfMaterials!$I23</f>
        <v>0.3</v>
      </c>
      <c r="K23" s="4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38">
        <v>11</v>
      </c>
      <c r="B24" s="18" t="s">
        <v>65</v>
      </c>
      <c r="C24" s="18" t="s">
        <v>68</v>
      </c>
      <c r="D24" s="18">
        <v>1</v>
      </c>
      <c r="E24" s="35">
        <v>1</v>
      </c>
      <c r="F24" s="35" t="s">
        <v>64</v>
      </c>
      <c r="G24" s="35" t="s">
        <v>66</v>
      </c>
      <c r="H24" s="35">
        <v>600</v>
      </c>
      <c r="I24" s="43">
        <v>9.9499999999999993</v>
      </c>
      <c r="J24" s="39">
        <f>BillOfMaterials!$E24*BillOfMaterials!$I24</f>
        <v>9.9499999999999993</v>
      </c>
      <c r="K24" s="4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41">
        <v>12</v>
      </c>
      <c r="B25" s="19" t="s">
        <v>85</v>
      </c>
      <c r="C25" s="19" t="s">
        <v>86</v>
      </c>
      <c r="D25" s="19">
        <v>1</v>
      </c>
      <c r="E25" s="36">
        <v>1</v>
      </c>
      <c r="F25" s="36" t="s">
        <v>87</v>
      </c>
      <c r="G25" s="36"/>
      <c r="H25" s="36" t="s">
        <v>24</v>
      </c>
      <c r="I25" s="44">
        <v>1.75</v>
      </c>
      <c r="J25" s="39">
        <f>BillOfMaterials!$E25*BillOfMaterials!$I25</f>
        <v>1.75</v>
      </c>
      <c r="K25" s="4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2.8" customHeight="1" x14ac:dyDescent="0.25">
      <c r="A26" s="38">
        <f>A25+1</f>
        <v>13</v>
      </c>
      <c r="B26" s="18" t="s">
        <v>76</v>
      </c>
      <c r="C26" s="18" t="s">
        <v>80</v>
      </c>
      <c r="D26" s="18">
        <v>1</v>
      </c>
      <c r="E26" s="35">
        <v>1</v>
      </c>
      <c r="F26" s="18" t="s">
        <v>75</v>
      </c>
      <c r="G26" s="35" t="s">
        <v>79</v>
      </c>
      <c r="H26" s="35" t="s">
        <v>24</v>
      </c>
      <c r="I26" s="43">
        <v>2.5</v>
      </c>
      <c r="J26" s="39">
        <f>BillOfMaterials!$E26*BillOfMaterials!$I26</f>
        <v>2.5</v>
      </c>
      <c r="K26" s="4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2.8" customHeight="1" x14ac:dyDescent="0.25">
      <c r="A27" s="38">
        <v>14</v>
      </c>
      <c r="B27" s="18" t="s">
        <v>82</v>
      </c>
      <c r="C27" s="18" t="s">
        <v>81</v>
      </c>
      <c r="D27" s="18">
        <v>1</v>
      </c>
      <c r="E27" s="35">
        <v>1</v>
      </c>
      <c r="F27" s="18" t="s">
        <v>77</v>
      </c>
      <c r="G27" s="35" t="s">
        <v>78</v>
      </c>
      <c r="H27" s="35" t="s">
        <v>24</v>
      </c>
      <c r="I27" s="43">
        <v>4</v>
      </c>
      <c r="J27" s="39">
        <f>BillOfMaterials!$E27*BillOfMaterials!$I27</f>
        <v>4</v>
      </c>
      <c r="K27" s="4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41">
        <f>A27+1</f>
        <v>15</v>
      </c>
      <c r="B28" s="19" t="s">
        <v>84</v>
      </c>
      <c r="C28" s="19" t="s">
        <v>63</v>
      </c>
      <c r="D28" s="19">
        <v>1</v>
      </c>
      <c r="E28" s="36">
        <v>1</v>
      </c>
      <c r="F28" s="36" t="s">
        <v>51</v>
      </c>
      <c r="G28" s="36" t="s">
        <v>52</v>
      </c>
      <c r="H28" s="36" t="s">
        <v>24</v>
      </c>
      <c r="I28" s="44">
        <v>19.989999999999998</v>
      </c>
      <c r="J28" s="39">
        <f>BillOfMaterials!$E28*BillOfMaterials!$I28</f>
        <v>19.989999999999998</v>
      </c>
      <c r="K28" s="4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38"/>
      <c r="B29" s="18" t="s">
        <v>20</v>
      </c>
      <c r="C29" s="18"/>
      <c r="D29" s="18"/>
      <c r="E29" s="35">
        <f>SUBTOTAL(109,BillOfMaterials!$E$15:$E$28)</f>
        <v>15</v>
      </c>
      <c r="F29" s="18"/>
      <c r="G29" s="35"/>
      <c r="H29" s="35"/>
      <c r="I29" s="43"/>
      <c r="J29" s="42">
        <f>SUBTOTAL(109,BillOfMaterials!$J$15:$J$28)</f>
        <v>107.67999999999999</v>
      </c>
      <c r="K29" s="4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1"/>
      <c r="B30" s="2"/>
      <c r="C30" s="2"/>
      <c r="D30" s="2"/>
      <c r="E30" s="2"/>
      <c r="F30" s="2"/>
      <c r="G30" s="2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1"/>
      <c r="B31" s="2"/>
      <c r="C31" s="2"/>
      <c r="D31" s="2"/>
      <c r="E31" s="2"/>
      <c r="F31" s="2"/>
      <c r="G31" s="2"/>
      <c r="H31" s="1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2"/>
      <c r="C32" s="2"/>
      <c r="D32" s="2"/>
      <c r="E32" s="2"/>
      <c r="F32" s="2"/>
      <c r="G32" s="2"/>
      <c r="H32" s="1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2" sqref="A2"/>
    </sheetView>
  </sheetViews>
  <sheetFormatPr defaultColWidth="15.19921875" defaultRowHeight="15" customHeight="1" x14ac:dyDescent="0.25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 x14ac:dyDescent="0.35">
      <c r="A1" s="20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2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1" t="s">
        <v>3</v>
      </c>
      <c r="C3" s="1" t="s">
        <v>67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22" t="s">
        <v>12</v>
      </c>
      <c r="B6" s="22" t="s">
        <v>22</v>
      </c>
      <c r="C6" s="22" t="s">
        <v>23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23" t="s">
        <v>28</v>
      </c>
      <c r="B7" s="24" t="s">
        <v>69</v>
      </c>
      <c r="C7" s="25">
        <v>42805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26" t="s">
        <v>70</v>
      </c>
      <c r="B8" s="27" t="s">
        <v>83</v>
      </c>
      <c r="C8" s="28">
        <v>42825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29">
        <v>1.2</v>
      </c>
      <c r="B9" s="30" t="s">
        <v>88</v>
      </c>
      <c r="C9" s="45">
        <v>42893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32"/>
      <c r="B10" s="33"/>
      <c r="C10" s="3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29"/>
      <c r="B11" s="30"/>
      <c r="C11" s="3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32"/>
      <c r="B12" s="33"/>
      <c r="C12" s="3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29"/>
      <c r="B13" s="30"/>
      <c r="C13" s="3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32"/>
      <c r="B14" s="33"/>
      <c r="C14" s="3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29"/>
      <c r="B15" s="30"/>
      <c r="C15" s="3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32"/>
      <c r="B16" s="33"/>
      <c r="C16" s="3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29"/>
      <c r="B17" s="30"/>
      <c r="C17" s="3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32"/>
      <c r="B18" s="33"/>
      <c r="C18" s="3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29"/>
      <c r="B19" s="30"/>
      <c r="C19" s="3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32"/>
      <c r="B20" s="33"/>
      <c r="C20" s="34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29"/>
      <c r="B21" s="30"/>
      <c r="C21" s="3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32"/>
      <c r="B22" s="33"/>
      <c r="C22" s="3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29"/>
      <c r="B23" s="30"/>
      <c r="C23" s="3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32"/>
      <c r="B24" s="33"/>
      <c r="C24" s="3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29"/>
      <c r="B25" s="30"/>
      <c r="C25" s="3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32"/>
      <c r="B26" s="33"/>
      <c r="C26" s="3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BillOfMaterials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Muhsin In</cp:lastModifiedBy>
  <dcterms:modified xsi:type="dcterms:W3CDTF">2017-06-19T22:52:38Z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c02924fa-7299-42dc-abbc-7b1621596b85</vt:lpwstr>
  </property>
</Properties>
</file>