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<sst xmlns="http://schemas.openxmlformats.org/spreadsheetml/2006/main" count="10" uniqueCount="10">
  <si>
    <t xml:space="preserve">Electromagnet coil size and resistance calculator</t>
  </si>
  <si>
    <t xml:space="preserve">Layer</t>
  </si>
  <si>
    <t xml:space="preserve">Approx wire len (mm)</t>
  </si>
  <si>
    <t xml:space="preserve">Total len (m)</t>
  </si>
  <si>
    <t xml:space="preserve">Total resistance (ohm)</t>
  </si>
  <si>
    <t xml:space="preserve">Total coil dia (mm)</t>
  </si>
  <si>
    <t xml:space="preserve">Parameters</t>
  </si>
  <si>
    <t xml:space="preserve">Core dia (mm):</t>
  </si>
  <si>
    <t xml:space="preserve">Core length (mm):</t>
  </si>
  <si>
    <t xml:space="preserve">Copper wire dia (mm):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</si>
</sst>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.00"/>
  </numFmts>
  <fonts count="6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5"/>
      <name val="Arial"/>
      <family val="2"/>
    </font>
    <font>
      <b val="true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EEEEE"/>
        <bgColor rgb="FFFFFFCC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hair"/>
      <right/>
      <top style="hair"/>
      <bottom/>
      <diagonal/>
    </border>
    <border diagonalUp="false" diagonalDown="false">
      <left/>
      <right style="hair"/>
      <top style="hair"/>
      <bottom/>
      <diagonal/>
    </border>
    <border diagonalUp="false" diagonalDown="false">
      <left style="hair"/>
      <right/>
      <top/>
      <bottom/>
      <diagonal/>
    </border>
    <border diagonalUp="false" diagonalDown="false">
      <left/>
      <right style="hair"/>
      <top/>
      <bottom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 style="hair"/>
      <top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EEEEEE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18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9" activeCellId="0" sqref="B9"/>
    </sheetView>
  </sheetViews>
  <sheetFormatPr defaultRowHeight="12.8"/>
  <cols>
    <col collapsed="false" hidden="false" max="1" min="1" style="0" width="8.60204081632653"/>
    <col collapsed="false" hidden="false" max="2" min="2" style="0" width="23.6938775510204"/>
    <col collapsed="false" hidden="false" max="3" min="3" style="0" width="14.6683673469388"/>
    <col collapsed="false" hidden="false" max="4" min="4" style="0" width="22.5612244897959"/>
    <col collapsed="false" hidden="false" max="5" min="5" style="0" width="20.4489795918367"/>
    <col collapsed="false" hidden="false" max="6" min="6" style="0" width="11.5204081632653"/>
    <col collapsed="false" hidden="false" max="7" min="7" style="0" width="22.0051020408163"/>
    <col collapsed="false" hidden="false" max="8" min="8" style="0" width="11.5204081632653"/>
    <col collapsed="false" hidden="false" max="9" min="9" style="0" width="19.3214285714286"/>
    <col collapsed="false" hidden="false" max="1025" min="10" style="0" width="11.5204081632653"/>
  </cols>
  <sheetData>
    <row r="1" customFormat="false" ht="28.45" hidden="false" customHeight="true" outlineLevel="0" collapsed="false">
      <c r="A1" s="1" t="s">
        <v>0</v>
      </c>
      <c r="B1" s="2"/>
      <c r="C1" s="2"/>
      <c r="D1" s="2"/>
      <c r="E1" s="2"/>
      <c r="F1" s="2"/>
      <c r="G1" s="2"/>
    </row>
    <row r="2" customFormat="false" ht="12.8" hidden="false" customHeight="false" outlineLevel="0" collapsed="false">
      <c r="A2" s="2"/>
      <c r="B2" s="2"/>
      <c r="C2" s="2"/>
      <c r="D2" s="2"/>
      <c r="E2" s="2"/>
      <c r="F2" s="2"/>
      <c r="G2" s="2"/>
    </row>
    <row r="3" customFormat="false" ht="12.8" hidden="false" customHeight="false" outlineLevel="0" collapsed="false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/>
      <c r="G3" s="3" t="s">
        <v>6</v>
      </c>
      <c r="H3" s="4"/>
    </row>
    <row r="4" customFormat="false" ht="12.8" hidden="false" customHeight="false" outlineLevel="0" collapsed="false">
      <c r="A4" s="0" t="n">
        <v>1</v>
      </c>
      <c r="B4" s="5" t="n">
        <f aca="false">$H$5/$H$6*(($H$4+$H$6)+(A4-1)*2*$H$6)*3.14159</f>
        <v>6147.45527537442</v>
      </c>
      <c r="C4" s="5" t="n">
        <f aca="false">SUM($B$4:B4)/1000</f>
        <v>6.14745527537442</v>
      </c>
      <c r="D4" s="0" t="n">
        <f aca="false">C4*0.00000001678/(POWER(($H$6-0.02)/2000,2)*PI())</f>
        <v>0.781321435807948</v>
      </c>
      <c r="E4" s="0" t="n">
        <f aca="false">$H$6*2*A4+($H$4+$H$6)</f>
        <v>12.79</v>
      </c>
      <c r="G4" s="6" t="s">
        <v>7</v>
      </c>
      <c r="H4" s="7" t="n">
        <v>11.5</v>
      </c>
    </row>
    <row r="5" customFormat="false" ht="12.8" hidden="false" customHeight="false" outlineLevel="0" collapsed="false">
      <c r="A5" s="0" t="n">
        <v>2</v>
      </c>
      <c r="B5" s="5" t="n">
        <f aca="false">$H$5/$H$6*(($H$4+$H$6)+(A5-1)*2*$H$6)*3.14159</f>
        <v>6590.60796077442</v>
      </c>
      <c r="C5" s="5" t="n">
        <f aca="false">SUM($B$4:B5)/1000</f>
        <v>12.7380632361488</v>
      </c>
      <c r="D5" s="0" t="n">
        <f aca="false">C5*0.00000001678/(POWER(($H$6-0.02)/2000,2)*PI())</f>
        <v>1.61896612683759</v>
      </c>
      <c r="E5" s="0" t="n">
        <f aca="false">$H$6*2*A5+($H$4+$H$6)</f>
        <v>13.65</v>
      </c>
      <c r="G5" s="6" t="s">
        <v>8</v>
      </c>
      <c r="H5" s="7" t="n">
        <v>70.53</v>
      </c>
    </row>
    <row r="6" customFormat="false" ht="12.8" hidden="false" customHeight="false" outlineLevel="0" collapsed="false">
      <c r="A6" s="0" t="n">
        <v>3</v>
      </c>
      <c r="B6" s="5" t="n">
        <f aca="false">$H$5/$H$6*(($H$4+$H$6)+(A6-1)*2*$H$6)*3.14159</f>
        <v>7033.76064617442</v>
      </c>
      <c r="C6" s="5" t="n">
        <f aca="false">SUM($B$4:B6)/1000</f>
        <v>19.7718238823233</v>
      </c>
      <c r="D6" s="0" t="n">
        <f aca="false">C6*0.00000001678/(POWER(($H$6-0.02)/2000,2)*PI())</f>
        <v>2.51293407308893</v>
      </c>
      <c r="E6" s="0" t="n">
        <f aca="false">$H$6*2*A6+($H$4+$H$6)</f>
        <v>14.51</v>
      </c>
      <c r="G6" s="8" t="s">
        <v>9</v>
      </c>
      <c r="H6" s="9" t="n">
        <v>0.43</v>
      </c>
    </row>
    <row r="7" customFormat="false" ht="12.8" hidden="false" customHeight="false" outlineLevel="0" collapsed="false">
      <c r="A7" s="0" t="n">
        <v>4</v>
      </c>
      <c r="B7" s="5" t="n">
        <f aca="false">$H$5/$H$6*(($H$4+$H$6)+(A7-1)*2*$H$6)*3.14159</f>
        <v>7476.91333157442</v>
      </c>
      <c r="C7" s="5" t="n">
        <f aca="false">SUM($B$4:B7)/1000</f>
        <v>27.2487372138977</v>
      </c>
      <c r="D7" s="0" t="n">
        <f aca="false">C7*0.00000001678/(POWER(($H$6-0.02)/2000,2)*PI())</f>
        <v>3.46322527456197</v>
      </c>
      <c r="E7" s="0" t="n">
        <f aca="false">$H$6*2*A7+($H$4+$H$6)</f>
        <v>15.37</v>
      </c>
    </row>
    <row r="8" customFormat="false" ht="12.8" hidden="false" customHeight="false" outlineLevel="0" collapsed="false">
      <c r="A8" s="0" t="n">
        <v>5</v>
      </c>
      <c r="B8" s="5" t="n">
        <f aca="false">$H$5/$H$6*(($H$4+$H$6)+(A8-1)*2*$H$6)*3.14159</f>
        <v>7920.06601697442</v>
      </c>
      <c r="C8" s="5" t="n">
        <f aca="false">SUM($B$4:B8)/1000</f>
        <v>35.1688032308721</v>
      </c>
      <c r="D8" s="0" t="n">
        <f aca="false">C8*0.00000001678/(POWER(($H$6-0.02)/2000,2)*PI())</f>
        <v>4.4698397312567</v>
      </c>
      <c r="E8" s="0" t="n">
        <f aca="false">$H$6*2*A8+($H$4+$H$6)</f>
        <v>16.23</v>
      </c>
    </row>
    <row r="9" customFormat="false" ht="12.8" hidden="false" customHeight="false" outlineLevel="0" collapsed="false">
      <c r="A9" s="0" t="n">
        <v>6</v>
      </c>
      <c r="B9" s="5" t="n">
        <f aca="false">$H$5/$H$6*(($H$4+$H$6)+(A9-1)*2*$H$6)*3.14159</f>
        <v>8363.21870237442</v>
      </c>
      <c r="C9" s="5" t="n">
        <f aca="false">SUM($B$4:B9)/1000</f>
        <v>43.5320219332465</v>
      </c>
      <c r="D9" s="0" t="n">
        <f aca="false">C9*0.00000001678/(POWER(($H$6-0.02)/2000,2)*PI())</f>
        <v>5.53277744317313</v>
      </c>
      <c r="E9" s="0" t="n">
        <f aca="false">$H$6*2*A9+($H$4+$H$6)</f>
        <v>17.09</v>
      </c>
    </row>
    <row r="10" customFormat="false" ht="12.8" hidden="false" customHeight="false" outlineLevel="0" collapsed="false">
      <c r="A10" s="0" t="n">
        <v>7</v>
      </c>
      <c r="B10" s="5" t="n">
        <f aca="false">$H$5/$H$6*(($H$4+$H$6)+(A10-1)*2*$H$6)*3.14159</f>
        <v>8806.37138777442</v>
      </c>
      <c r="C10" s="5" t="n">
        <f aca="false">SUM($B$4:B10)/1000</f>
        <v>52.3383933210209</v>
      </c>
      <c r="D10" s="0" t="n">
        <f aca="false">C10*0.00000001678/(POWER(($H$6-0.02)/2000,2)*PI())</f>
        <v>6.65203841031125</v>
      </c>
      <c r="E10" s="0" t="n">
        <f aca="false">$H$6*2*A10+($H$4+$H$6)</f>
        <v>17.95</v>
      </c>
    </row>
    <row r="11" customFormat="false" ht="12.8" hidden="false" customHeight="false" outlineLevel="0" collapsed="false">
      <c r="A11" s="0" t="n">
        <v>8</v>
      </c>
      <c r="B11" s="5" t="n">
        <f aca="false">$H$5/$H$6*(($H$4+$H$6)+(A11-1)*2*$H$6)*3.14159</f>
        <v>9249.52407317442</v>
      </c>
      <c r="C11" s="5" t="n">
        <f aca="false">SUM($B$4:B11)/1000</f>
        <v>61.5879173941954</v>
      </c>
      <c r="D11" s="0" t="n">
        <f aca="false">C11*0.00000001678/(POWER(($H$6-0.02)/2000,2)*PI())</f>
        <v>7.82762263267108</v>
      </c>
      <c r="E11" s="0" t="n">
        <f aca="false">$H$6*2*A11+($H$4+$H$6)</f>
        <v>18.81</v>
      </c>
    </row>
    <row r="12" customFormat="false" ht="12.8" hidden="false" customHeight="false" outlineLevel="0" collapsed="false">
      <c r="A12" s="0" t="n">
        <v>9</v>
      </c>
      <c r="B12" s="5" t="n">
        <f aca="false">$H$5/$H$6*(($H$4+$H$6)+(A12-1)*2*$H$6)*3.14159</f>
        <v>9692.67675857442</v>
      </c>
      <c r="C12" s="5" t="n">
        <f aca="false">SUM($B$4:B12)/1000</f>
        <v>71.2805941527698</v>
      </c>
      <c r="D12" s="0" t="n">
        <f aca="false">C12*0.00000001678/(POWER(($H$6-0.02)/2000,2)*PI())</f>
        <v>9.05953011025259</v>
      </c>
      <c r="E12" s="0" t="n">
        <f aca="false">$H$6*2*A12+($H$4+$H$6)</f>
        <v>19.67</v>
      </c>
    </row>
    <row r="13" customFormat="false" ht="12.8" hidden="false" customHeight="false" outlineLevel="0" collapsed="false">
      <c r="A13" s="0" t="n">
        <v>10</v>
      </c>
      <c r="B13" s="5" t="n">
        <f aca="false">$H$5/$H$6*(($H$4+$H$6)+(A13-1)*2*$H$6)*3.14159</f>
        <v>10135.8294439744</v>
      </c>
      <c r="C13" s="5" t="n">
        <f aca="false">SUM($B$4:B13)/1000</f>
        <v>81.4164235967442</v>
      </c>
      <c r="D13" s="0" t="n">
        <f aca="false">C13*0.00000001678/(POWER(($H$6-0.02)/2000,2)*PI())</f>
        <v>10.3477608430558</v>
      </c>
      <c r="E13" s="0" t="n">
        <f aca="false">$H$6*2*A13+($H$4+$H$6)</f>
        <v>20.53</v>
      </c>
    </row>
    <row r="14" customFormat="false" ht="12.8" hidden="false" customHeight="false" outlineLevel="0" collapsed="false">
      <c r="A14" s="0" t="n">
        <v>11</v>
      </c>
      <c r="B14" s="5" t="n">
        <f aca="false">$H$5/$H$6*(($H$4+$H$6)+(A14-1)*2*$H$6)*3.14159</f>
        <v>10578.9821293744</v>
      </c>
      <c r="C14" s="5" t="n">
        <f aca="false">SUM($B$4:B14)/1000</f>
        <v>91.9954057261186</v>
      </c>
      <c r="D14" s="0" t="n">
        <f aca="false">C14*0.00000001678/(POWER(($H$6-0.02)/2000,2)*PI())</f>
        <v>11.6923148310807</v>
      </c>
      <c r="E14" s="0" t="n">
        <f aca="false">$H$6*2*A14+($H$4+$H$6)</f>
        <v>21.39</v>
      </c>
    </row>
    <row r="15" customFormat="false" ht="12.8" hidden="false" customHeight="false" outlineLevel="0" collapsed="false">
      <c r="A15" s="0" t="n">
        <v>12</v>
      </c>
      <c r="B15" s="5" t="n">
        <f aca="false">$H$5/$H$6*(($H$4+$H$6)+(A15-1)*2*$H$6)*3.14159</f>
        <v>11022.1348147744</v>
      </c>
      <c r="C15" s="5" t="n">
        <f aca="false">SUM($B$4:B15)/1000</f>
        <v>103.017540540893</v>
      </c>
      <c r="D15" s="0" t="n">
        <f aca="false">C15*0.00000001678/(POWER(($H$6-0.02)/2000,2)*PI())</f>
        <v>13.0931920743273</v>
      </c>
      <c r="E15" s="0" t="n">
        <f aca="false">$H$6*2*A15+($H$4+$H$6)</f>
        <v>22.25</v>
      </c>
    </row>
    <row r="16" customFormat="false" ht="12.8" hidden="false" customHeight="false" outlineLevel="0" collapsed="false">
      <c r="A16" s="0" t="n">
        <v>13</v>
      </c>
      <c r="B16" s="5" t="n">
        <f aca="false">$H$5/$H$6*(($H$4+$H$6)+(A16-1)*2*$H$6)*3.14159</f>
        <v>11465.2875001744</v>
      </c>
      <c r="C16" s="5" t="n">
        <f aca="false">SUM($B$4:B16)/1000</f>
        <v>114.482828041067</v>
      </c>
      <c r="D16" s="0" t="n">
        <f aca="false">C16*0.00000001678/(POWER(($H$6-0.02)/2000,2)*PI())</f>
        <v>14.5503925727956</v>
      </c>
      <c r="E16" s="0" t="n">
        <f aca="false">$H$6*2*A16+($H$4+$H$6)</f>
        <v>23.11</v>
      </c>
    </row>
    <row r="17" customFormat="false" ht="12.8" hidden="false" customHeight="false" outlineLevel="0" collapsed="false">
      <c r="A17" s="0" t="n">
        <v>14</v>
      </c>
      <c r="B17" s="5" t="n">
        <f aca="false">$H$5/$H$6*(($H$4+$H$6)+(A17-1)*2*$H$6)*3.14159</f>
        <v>11908.4401855744</v>
      </c>
      <c r="C17" s="5" t="n">
        <f aca="false">SUM($B$4:B17)/1000</f>
        <v>126.391268226642</v>
      </c>
      <c r="D17" s="0" t="n">
        <f aca="false">C17*0.00000001678/(POWER(($H$6-0.02)/2000,2)*PI())</f>
        <v>16.0639163264856</v>
      </c>
      <c r="E17" s="0" t="n">
        <f aca="false">$H$6*2*A17+($H$4+$H$6)</f>
        <v>23.97</v>
      </c>
    </row>
    <row r="18" customFormat="false" ht="12.8" hidden="false" customHeight="false" outlineLevel="0" collapsed="false">
      <c r="A18" s="0" t="n">
        <v>15</v>
      </c>
      <c r="B18" s="5" t="n">
        <f aca="false">$H$5/$H$6*(($H$4+$H$6)+(A18-1)*2*$H$6)*3.14159</f>
        <v>12351.5928709744</v>
      </c>
      <c r="C18" s="5" t="n">
        <f aca="false">SUM($B$4:B18)/1000</f>
        <v>138.742861097616</v>
      </c>
      <c r="D18" s="0" t="n">
        <f aca="false">C18*0.00000001678/(POWER(($H$6-0.02)/2000,2)*PI())</f>
        <v>17.6337633353973</v>
      </c>
      <c r="E18" s="0" t="n">
        <f aca="false">$H$6*2*A18+($H$4+$H$6)</f>
        <v>24.83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1" fitToWidth="1" fitToHeight="1" pageOrder="downThenOver" orientation="portrait" usePrinterDefaults="false" blackAndWhite="false" draft="false" cellComments="none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LibreOffice/5.2.0.4$Windows_x86 LibreOffice_project/066b007f5ebcc236395c7d282ba488bca6720265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2016-11-23T21:55:09Z</dcterms:created>
  <dc:creator/>
  <dc:description/>
  <dc:language>en-NZ</dc:language>
  <cp:lastModifiedBy/>
  <dcterms:modified xsi:type="dcterms:W3CDTF">2017-01-07T10:48:10Z</dcterms:modified>
  <cp:revision>2</cp:revision>
  <dc:subject/>
  <dc:title/>
</cp:coreProperties>
</file>