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577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22" i="3" l="1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E22" i="3"/>
  <c r="F22" i="3" s="1"/>
  <c r="G22" i="3" s="1"/>
  <c r="I22" i="3" s="1"/>
  <c r="E21" i="3"/>
  <c r="F21" i="3" s="1"/>
  <c r="G21" i="3" s="1"/>
  <c r="I21" i="3" s="1"/>
  <c r="E20" i="3"/>
  <c r="F20" i="3" s="1"/>
  <c r="G20" i="3" s="1"/>
  <c r="I20" i="3" s="1"/>
  <c r="E19" i="3"/>
  <c r="F19" i="3" s="1"/>
  <c r="G19" i="3" s="1"/>
  <c r="I19" i="3" s="1"/>
  <c r="E18" i="3"/>
  <c r="F18" i="3" s="1"/>
  <c r="G18" i="3" s="1"/>
  <c r="I18" i="3" s="1"/>
  <c r="E17" i="3"/>
  <c r="F17" i="3" s="1"/>
  <c r="G17" i="3" s="1"/>
  <c r="I17" i="3" s="1"/>
  <c r="E16" i="3"/>
  <c r="F16" i="3" s="1"/>
  <c r="G16" i="3" s="1"/>
  <c r="I16" i="3" s="1"/>
  <c r="E15" i="3"/>
  <c r="F15" i="3" s="1"/>
  <c r="G15" i="3" s="1"/>
  <c r="I15" i="3" s="1"/>
  <c r="E14" i="3"/>
  <c r="F14" i="3" s="1"/>
  <c r="G14" i="3" s="1"/>
  <c r="I14" i="3" s="1"/>
  <c r="E13" i="3"/>
  <c r="F13" i="3" s="1"/>
  <c r="G13" i="3" s="1"/>
  <c r="I13" i="3" s="1"/>
  <c r="E12" i="3"/>
  <c r="F12" i="3" s="1"/>
  <c r="G12" i="3" s="1"/>
  <c r="I12" i="3" s="1"/>
  <c r="E11" i="3"/>
  <c r="F11" i="3" s="1"/>
  <c r="G11" i="3" s="1"/>
  <c r="I11" i="3" s="1"/>
  <c r="E10" i="3"/>
  <c r="F10" i="3" s="1"/>
  <c r="G10" i="3" s="1"/>
  <c r="I10" i="3" s="1"/>
  <c r="E9" i="3"/>
  <c r="F9" i="3" s="1"/>
  <c r="G9" i="3" s="1"/>
  <c r="E8" i="3"/>
  <c r="F8" i="3" s="1"/>
  <c r="G8" i="3" s="1"/>
  <c r="I8" i="3" s="1"/>
  <c r="I7" i="3"/>
  <c r="I9" i="3" l="1"/>
  <c r="E22" i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F22" i="1" l="1"/>
  <c r="G22" i="1" s="1"/>
  <c r="I7" i="1"/>
  <c r="I8" i="1"/>
  <c r="I21" i="1"/>
  <c r="I20" i="1"/>
  <c r="I19" i="1"/>
  <c r="I18" i="1"/>
  <c r="I17" i="1"/>
  <c r="I16" i="1"/>
  <c r="I15" i="1"/>
  <c r="I14" i="1"/>
  <c r="I11" i="1"/>
  <c r="I9" i="1"/>
  <c r="I12" i="1"/>
  <c r="I10" i="1"/>
  <c r="I22" i="1" l="1"/>
  <c r="I13" i="1"/>
</calcChain>
</file>

<file path=xl/sharedStrings.xml><?xml version="1.0" encoding="utf-8"?>
<sst xmlns="http://schemas.openxmlformats.org/spreadsheetml/2006/main" count="56" uniqueCount="25">
  <si>
    <t>DIP 4</t>
  </si>
  <si>
    <t>DIP 3</t>
  </si>
  <si>
    <t>DIP 2</t>
  </si>
  <si>
    <t>DIP 1</t>
  </si>
  <si>
    <t>DIP SWITCH SETTINGS</t>
  </si>
  <si>
    <t>AnalogRead</t>
  </si>
  <si>
    <t>ACTUAL - PREDICTED ANALOG VALUES</t>
  </si>
  <si>
    <t>Assigned Melody</t>
  </si>
  <si>
    <t>Shuffle</t>
  </si>
  <si>
    <t>Amazing Grace</t>
  </si>
  <si>
    <t>Nobody Knows the Trouble</t>
  </si>
  <si>
    <t>Little Bear</t>
  </si>
  <si>
    <t>Danny Boy</t>
  </si>
  <si>
    <t>Blank Space</t>
  </si>
  <si>
    <t>Lion Sleeps Tonight</t>
  </si>
  <si>
    <t>MockingBird Hill</t>
  </si>
  <si>
    <t>AnalogRead 1023*RATIO</t>
  </si>
  <si>
    <t>ACTUAL OUTPUT</t>
  </si>
  <si>
    <r>
      <t xml:space="preserve"> Voltage Divider RATIO = R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/(R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+R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            (R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=10K Ω) </t>
    </r>
  </si>
  <si>
    <r>
      <t>R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DIP RESISTANCE (</t>
    </r>
    <r>
      <rPr>
        <sz val="10"/>
        <color theme="1"/>
        <rFont val="Calibri"/>
        <family val="2"/>
      </rPr>
      <t>Ω)</t>
    </r>
  </si>
  <si>
    <t>PREDICTED OUTPUT</t>
  </si>
  <si>
    <t>used 3 AA, 4.62, and read divider output with voltmeter = RATIO*VIN</t>
  </si>
  <si>
    <t>k column/vin = RATIO</t>
  </si>
  <si>
    <t>L*1023= RATIO*1023 =PREDICTED</t>
  </si>
  <si>
    <r>
      <t xml:space="preserve"> Voltage Divider RATIO = 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/(R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+R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            (R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=10K Ω)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</si>
</sst>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24" xfId="0" applyBorder="1"/>
    <xf numFmtId="0" fontId="0" fillId="0" borderId="13" xfId="0" applyBorder="1"/>
    <xf numFmtId="0" fontId="0" fillId="0" borderId="14" xfId="0" applyBorder="1"/>
    <xf numFmtId="2" fontId="0" fillId="0" borderId="27" xfId="0" applyNumberFormat="1" applyBorder="1" applyAlignment="1">
      <alignment horizontal="center"/>
    </xf>
    <xf numFmtId="1" fontId="8" fillId="0" borderId="28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wrapText="1"/>
    </xf>
    <xf numFmtId="1" fontId="0" fillId="0" borderId="30" xfId="0" applyNumberFormat="1" applyBorder="1" applyAlignment="1">
      <alignment horizontal="center" wrapText="1"/>
    </xf>
    <xf numFmtId="1" fontId="0" fillId="0" borderId="31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1" fontId="0" fillId="0" borderId="0" xfId="0" applyNumberFormat="1"/>
    <xf numFmtId="0" fontId="0" fillId="0" borderId="0" xfId="0"/>
    <xf numFmtId="0" fontId="6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L9" sqref="L9"/>
    </sheetView>
  </sheetViews>
  <sheetFormatPr defaultRowHeight="15" x14ac:dyDescent="0.25"/>
  <cols>
    <col min="1" max="1" width="7.5703125" customWidth="1"/>
    <col min="2" max="2" width="7.42578125" customWidth="1"/>
    <col min="3" max="3" width="7.5703125" customWidth="1"/>
    <col min="4" max="4" width="8" customWidth="1"/>
    <col min="5" max="5" width="12.28515625" style="2" customWidth="1"/>
    <col min="6" max="6" width="12.7109375" style="3" customWidth="1"/>
    <col min="7" max="7" width="12.140625" style="1" customWidth="1"/>
    <col min="8" max="8" width="12.85546875" style="35" customWidth="1"/>
    <col min="9" max="9" width="11.7109375" style="16" customWidth="1"/>
  </cols>
  <sheetData>
    <row r="1" spans="1:9" ht="16.5" customHeight="1" thickTop="1" thickBot="1" x14ac:dyDescent="0.3">
      <c r="A1" s="42" t="s">
        <v>4</v>
      </c>
      <c r="B1" s="43"/>
      <c r="C1" s="43"/>
      <c r="D1" s="44"/>
      <c r="E1" s="50" t="s">
        <v>19</v>
      </c>
      <c r="F1" s="48" t="s">
        <v>24</v>
      </c>
      <c r="G1" s="59" t="s">
        <v>20</v>
      </c>
      <c r="H1" s="53" t="s">
        <v>17</v>
      </c>
      <c r="I1" s="45" t="s">
        <v>6</v>
      </c>
    </row>
    <row r="2" spans="1:9" ht="16.5" customHeight="1" thickTop="1" thickBot="1" x14ac:dyDescent="0.3">
      <c r="A2" s="37" t="s">
        <v>0</v>
      </c>
      <c r="B2" s="37" t="s">
        <v>1</v>
      </c>
      <c r="C2" s="37" t="s">
        <v>2</v>
      </c>
      <c r="D2" s="37" t="s">
        <v>3</v>
      </c>
      <c r="E2" s="51"/>
      <c r="F2" s="49"/>
      <c r="G2" s="60"/>
      <c r="H2" s="54"/>
      <c r="I2" s="46"/>
    </row>
    <row r="3" spans="1:9" ht="15.75" customHeight="1" thickTop="1" x14ac:dyDescent="0.25">
      <c r="A3" s="57">
        <v>10000</v>
      </c>
      <c r="B3" s="57">
        <v>20000</v>
      </c>
      <c r="C3" s="57">
        <v>40000</v>
      </c>
      <c r="D3" s="57">
        <v>80000</v>
      </c>
      <c r="E3" s="51"/>
      <c r="F3" s="49"/>
      <c r="G3" s="45" t="s">
        <v>16</v>
      </c>
      <c r="H3" s="56" t="s">
        <v>5</v>
      </c>
      <c r="I3" s="46"/>
    </row>
    <row r="4" spans="1:9" ht="15.75" thickBot="1" x14ac:dyDescent="0.3">
      <c r="A4" s="57"/>
      <c r="B4" s="57"/>
      <c r="C4" s="57"/>
      <c r="D4" s="57"/>
      <c r="E4" s="51"/>
      <c r="F4" s="49"/>
      <c r="G4" s="55"/>
      <c r="H4" s="57"/>
      <c r="I4" s="46"/>
    </row>
    <row r="5" spans="1:9" ht="16.5" thickTop="1" thickBot="1" x14ac:dyDescent="0.3">
      <c r="A5" s="58"/>
      <c r="B5" s="58"/>
      <c r="C5" s="58"/>
      <c r="D5" s="58"/>
      <c r="E5" s="52"/>
      <c r="F5" s="49"/>
      <c r="G5" s="39">
        <v>5.95</v>
      </c>
      <c r="H5" s="38">
        <v>5.95</v>
      </c>
      <c r="I5" s="47"/>
    </row>
    <row r="6" spans="1:9" ht="16.5" thickTop="1" thickBot="1" x14ac:dyDescent="0.3">
      <c r="A6" s="23"/>
      <c r="B6" s="22"/>
      <c r="C6" s="22"/>
      <c r="D6" s="24"/>
      <c r="E6" s="25"/>
      <c r="F6" s="26">
        <v>10000</v>
      </c>
      <c r="G6" s="28"/>
      <c r="H6" s="29"/>
      <c r="I6" s="32"/>
    </row>
    <row r="7" spans="1:9" ht="15.75" thickTop="1" x14ac:dyDescent="0.25">
      <c r="A7" s="6">
        <v>0</v>
      </c>
      <c r="B7" s="4">
        <v>0</v>
      </c>
      <c r="C7" s="4">
        <v>0</v>
      </c>
      <c r="D7" s="5">
        <v>0</v>
      </c>
      <c r="E7" s="13">
        <v>0</v>
      </c>
      <c r="F7" s="21">
        <v>0</v>
      </c>
      <c r="G7" s="31">
        <v>0</v>
      </c>
      <c r="H7" s="30">
        <v>0</v>
      </c>
      <c r="I7" s="33">
        <f t="shared" ref="I7:I22" si="0">H7-G7</f>
        <v>0</v>
      </c>
    </row>
    <row r="8" spans="1:9" x14ac:dyDescent="0.25">
      <c r="A8" s="6">
        <v>0</v>
      </c>
      <c r="B8" s="4">
        <v>0</v>
      </c>
      <c r="C8" s="4">
        <v>0</v>
      </c>
      <c r="D8" s="5">
        <v>1</v>
      </c>
      <c r="E8" s="13">
        <f>1/(A8/$A$3+B8/$B$3+C8/$C$3+D8/$D$3)</f>
        <v>80000</v>
      </c>
      <c r="F8" s="15">
        <f>$F$6/($F$6+E8)</f>
        <v>0.1111111111111111</v>
      </c>
      <c r="G8" s="31">
        <f t="shared" ref="G8:G14" si="1">1023*F8</f>
        <v>113.66666666666666</v>
      </c>
      <c r="H8" s="30">
        <v>111</v>
      </c>
      <c r="I8" s="33">
        <f t="shared" si="0"/>
        <v>-2.6666666666666572</v>
      </c>
    </row>
    <row r="9" spans="1:9" x14ac:dyDescent="0.25">
      <c r="A9" s="6">
        <v>0</v>
      </c>
      <c r="B9" s="4">
        <v>0</v>
      </c>
      <c r="C9" s="4">
        <v>1</v>
      </c>
      <c r="D9" s="5">
        <v>0</v>
      </c>
      <c r="E9" s="13">
        <f t="shared" ref="E9:E22" si="2">1/(A9/$A$3+B9/$B$3+C9/$C$3+D9/$D$3)</f>
        <v>40000</v>
      </c>
      <c r="F9" s="15">
        <f t="shared" ref="F9:F22" si="3">$F$6/($F$6+E9)</f>
        <v>0.2</v>
      </c>
      <c r="G9" s="31">
        <f t="shared" si="1"/>
        <v>204.60000000000002</v>
      </c>
      <c r="H9" s="30">
        <v>203</v>
      </c>
      <c r="I9" s="33">
        <f t="shared" si="0"/>
        <v>-1.6000000000000227</v>
      </c>
    </row>
    <row r="10" spans="1:9" x14ac:dyDescent="0.25">
      <c r="A10" s="6">
        <v>0</v>
      </c>
      <c r="B10" s="4">
        <v>0</v>
      </c>
      <c r="C10" s="4">
        <v>1</v>
      </c>
      <c r="D10" s="5">
        <v>1</v>
      </c>
      <c r="E10" s="13">
        <f t="shared" si="2"/>
        <v>26666.666666666664</v>
      </c>
      <c r="F10" s="15">
        <f t="shared" si="3"/>
        <v>0.27272727272727276</v>
      </c>
      <c r="G10" s="31">
        <f t="shared" si="1"/>
        <v>279.00000000000006</v>
      </c>
      <c r="H10" s="30">
        <v>276</v>
      </c>
      <c r="I10" s="33">
        <f t="shared" si="0"/>
        <v>-3.0000000000000568</v>
      </c>
    </row>
    <row r="11" spans="1:9" x14ac:dyDescent="0.25">
      <c r="A11" s="6">
        <v>0</v>
      </c>
      <c r="B11" s="4">
        <v>1</v>
      </c>
      <c r="C11" s="4">
        <v>0</v>
      </c>
      <c r="D11" s="5">
        <v>0</v>
      </c>
      <c r="E11" s="13">
        <f t="shared" si="2"/>
        <v>20000</v>
      </c>
      <c r="F11" s="15">
        <f t="shared" si="3"/>
        <v>0.33333333333333331</v>
      </c>
      <c r="G11" s="31">
        <f t="shared" si="1"/>
        <v>341</v>
      </c>
      <c r="H11" s="30">
        <v>339</v>
      </c>
      <c r="I11" s="33">
        <f t="shared" si="0"/>
        <v>-2</v>
      </c>
    </row>
    <row r="12" spans="1:9" x14ac:dyDescent="0.25">
      <c r="A12" s="6">
        <v>0</v>
      </c>
      <c r="B12" s="4">
        <v>1</v>
      </c>
      <c r="C12" s="4">
        <v>0</v>
      </c>
      <c r="D12" s="5">
        <v>1</v>
      </c>
      <c r="E12" s="13">
        <f t="shared" si="2"/>
        <v>16000</v>
      </c>
      <c r="F12" s="15">
        <f t="shared" si="3"/>
        <v>0.38461538461538464</v>
      </c>
      <c r="G12" s="31">
        <f t="shared" si="1"/>
        <v>393.46153846153851</v>
      </c>
      <c r="H12" s="30">
        <v>393</v>
      </c>
      <c r="I12" s="33">
        <f t="shared" si="0"/>
        <v>-0.46153846153850964</v>
      </c>
    </row>
    <row r="13" spans="1:9" x14ac:dyDescent="0.25">
      <c r="A13" s="6">
        <v>0</v>
      </c>
      <c r="B13" s="4">
        <v>1</v>
      </c>
      <c r="C13" s="4">
        <v>1</v>
      </c>
      <c r="D13" s="5">
        <v>0</v>
      </c>
      <c r="E13" s="13">
        <f t="shared" si="2"/>
        <v>13333.333333333332</v>
      </c>
      <c r="F13" s="15">
        <f t="shared" si="3"/>
        <v>0.4285714285714286</v>
      </c>
      <c r="G13" s="31">
        <f t="shared" si="1"/>
        <v>438.42857142857144</v>
      </c>
      <c r="H13" s="30">
        <v>434</v>
      </c>
      <c r="I13" s="33">
        <f t="shared" si="0"/>
        <v>-4.4285714285714448</v>
      </c>
    </row>
    <row r="14" spans="1:9" x14ac:dyDescent="0.25">
      <c r="A14" s="6">
        <v>0</v>
      </c>
      <c r="B14" s="4">
        <v>1</v>
      </c>
      <c r="C14" s="4">
        <v>1</v>
      </c>
      <c r="D14" s="5">
        <v>1</v>
      </c>
      <c r="E14" s="13">
        <f t="shared" si="2"/>
        <v>11428.571428571428</v>
      </c>
      <c r="F14" s="15">
        <f t="shared" si="3"/>
        <v>0.46666666666666667</v>
      </c>
      <c r="G14" s="31">
        <f t="shared" si="1"/>
        <v>477.40000000000003</v>
      </c>
      <c r="H14" s="30">
        <v>478</v>
      </c>
      <c r="I14" s="33">
        <f t="shared" si="0"/>
        <v>0.59999999999996589</v>
      </c>
    </row>
    <row r="15" spans="1:9" x14ac:dyDescent="0.25">
      <c r="A15" s="6">
        <v>1</v>
      </c>
      <c r="B15" s="4">
        <v>0</v>
      </c>
      <c r="C15" s="4">
        <v>0</v>
      </c>
      <c r="D15" s="5">
        <v>0</v>
      </c>
      <c r="E15" s="13">
        <f t="shared" si="2"/>
        <v>10000</v>
      </c>
      <c r="F15" s="15">
        <f t="shared" si="3"/>
        <v>0.5</v>
      </c>
      <c r="G15" s="31">
        <f t="shared" ref="G15:G22" si="4">1023*F15</f>
        <v>511.5</v>
      </c>
      <c r="H15" s="30">
        <v>510</v>
      </c>
      <c r="I15" s="33">
        <f t="shared" si="0"/>
        <v>-1.5</v>
      </c>
    </row>
    <row r="16" spans="1:9" x14ac:dyDescent="0.25">
      <c r="A16" s="6">
        <v>1</v>
      </c>
      <c r="B16" s="4">
        <v>0</v>
      </c>
      <c r="C16" s="4">
        <v>0</v>
      </c>
      <c r="D16" s="5">
        <v>1</v>
      </c>
      <c r="E16" s="13">
        <f t="shared" si="2"/>
        <v>8888.8888888888887</v>
      </c>
      <c r="F16" s="15">
        <f t="shared" si="3"/>
        <v>0.52941176470588236</v>
      </c>
      <c r="G16" s="31">
        <f t="shared" si="4"/>
        <v>541.58823529411768</v>
      </c>
      <c r="H16" s="30">
        <v>542</v>
      </c>
      <c r="I16" s="33">
        <f t="shared" si="0"/>
        <v>0.4117647058823195</v>
      </c>
    </row>
    <row r="17" spans="1:9" x14ac:dyDescent="0.25">
      <c r="A17" s="6">
        <v>1</v>
      </c>
      <c r="B17" s="4">
        <v>0</v>
      </c>
      <c r="C17" s="4">
        <v>1</v>
      </c>
      <c r="D17" s="5">
        <v>0</v>
      </c>
      <c r="E17" s="13">
        <f t="shared" si="2"/>
        <v>8000</v>
      </c>
      <c r="F17" s="15">
        <f t="shared" si="3"/>
        <v>0.55555555555555558</v>
      </c>
      <c r="G17" s="31">
        <f t="shared" si="4"/>
        <v>568.33333333333337</v>
      </c>
      <c r="H17" s="30">
        <v>567</v>
      </c>
      <c r="I17" s="33">
        <f t="shared" si="0"/>
        <v>-1.3333333333333712</v>
      </c>
    </row>
    <row r="18" spans="1:9" x14ac:dyDescent="0.25">
      <c r="A18" s="6">
        <v>1</v>
      </c>
      <c r="B18" s="4">
        <v>0</v>
      </c>
      <c r="C18" s="4">
        <v>1</v>
      </c>
      <c r="D18" s="5">
        <v>1</v>
      </c>
      <c r="E18" s="13">
        <f t="shared" si="2"/>
        <v>7272.7272727272721</v>
      </c>
      <c r="F18" s="15">
        <f t="shared" si="3"/>
        <v>0.57894736842105265</v>
      </c>
      <c r="G18" s="31">
        <f t="shared" si="4"/>
        <v>592.26315789473688</v>
      </c>
      <c r="H18" s="30">
        <v>590</v>
      </c>
      <c r="I18" s="33">
        <f t="shared" si="0"/>
        <v>-2.263157894736878</v>
      </c>
    </row>
    <row r="19" spans="1:9" x14ac:dyDescent="0.25">
      <c r="A19" s="6">
        <v>1</v>
      </c>
      <c r="B19" s="4">
        <v>1</v>
      </c>
      <c r="C19" s="4">
        <v>0</v>
      </c>
      <c r="D19" s="5">
        <v>0</v>
      </c>
      <c r="E19" s="13">
        <f t="shared" si="2"/>
        <v>6666.6666666666661</v>
      </c>
      <c r="F19" s="15">
        <f t="shared" si="3"/>
        <v>0.60000000000000009</v>
      </c>
      <c r="G19" s="31">
        <f t="shared" si="4"/>
        <v>613.80000000000007</v>
      </c>
      <c r="H19" s="30">
        <v>614</v>
      </c>
      <c r="I19" s="33">
        <f t="shared" si="0"/>
        <v>0.19999999999993179</v>
      </c>
    </row>
    <row r="20" spans="1:9" x14ac:dyDescent="0.25">
      <c r="A20" s="6">
        <v>1</v>
      </c>
      <c r="B20" s="4">
        <v>1</v>
      </c>
      <c r="C20" s="4">
        <v>0</v>
      </c>
      <c r="D20" s="5">
        <v>1</v>
      </c>
      <c r="E20" s="13">
        <f t="shared" si="2"/>
        <v>6153.8461538461534</v>
      </c>
      <c r="F20" s="15">
        <f t="shared" si="3"/>
        <v>0.61904761904761907</v>
      </c>
      <c r="G20" s="31">
        <f t="shared" si="4"/>
        <v>633.28571428571433</v>
      </c>
      <c r="H20" s="30">
        <v>632</v>
      </c>
      <c r="I20" s="33">
        <f t="shared" si="0"/>
        <v>-1.2857142857143344</v>
      </c>
    </row>
    <row r="21" spans="1:9" ht="14.25" customHeight="1" x14ac:dyDescent="0.25">
      <c r="A21" s="6">
        <v>1</v>
      </c>
      <c r="B21" s="4">
        <v>1</v>
      </c>
      <c r="C21" s="4">
        <v>1</v>
      </c>
      <c r="D21" s="5">
        <v>0</v>
      </c>
      <c r="E21" s="13">
        <f t="shared" si="2"/>
        <v>5714.2857142857138</v>
      </c>
      <c r="F21" s="15">
        <f t="shared" si="3"/>
        <v>0.63636363636363635</v>
      </c>
      <c r="G21" s="31">
        <f t="shared" si="4"/>
        <v>651</v>
      </c>
      <c r="H21" s="30">
        <v>651</v>
      </c>
      <c r="I21" s="33">
        <f t="shared" si="0"/>
        <v>0</v>
      </c>
    </row>
    <row r="22" spans="1:9" ht="15.75" thickBot="1" x14ac:dyDescent="0.3">
      <c r="A22" s="9">
        <v>1</v>
      </c>
      <c r="B22" s="27">
        <v>1</v>
      </c>
      <c r="C22" s="27">
        <v>1</v>
      </c>
      <c r="D22" s="7">
        <v>1</v>
      </c>
      <c r="E22" s="13">
        <f t="shared" si="2"/>
        <v>5333.3333333333321</v>
      </c>
      <c r="F22" s="15">
        <f t="shared" si="3"/>
        <v>0.65217391304347827</v>
      </c>
      <c r="G22" s="31">
        <f t="shared" si="4"/>
        <v>667.17391304347825</v>
      </c>
      <c r="H22" s="36">
        <v>667</v>
      </c>
      <c r="I22" s="34">
        <f t="shared" si="0"/>
        <v>-0.17391304347825098</v>
      </c>
    </row>
    <row r="23" spans="1:9" ht="15.75" thickTop="1" x14ac:dyDescent="0.25"/>
  </sheetData>
  <mergeCells count="12">
    <mergeCell ref="A1:D1"/>
    <mergeCell ref="I1:I5"/>
    <mergeCell ref="F1:F5"/>
    <mergeCell ref="E1:E5"/>
    <mergeCell ref="H1:H2"/>
    <mergeCell ref="G3:G4"/>
    <mergeCell ref="H3:H4"/>
    <mergeCell ref="B3:B5"/>
    <mergeCell ref="A3:A5"/>
    <mergeCell ref="D3:D5"/>
    <mergeCell ref="C3:C5"/>
    <mergeCell ref="G1:G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N14" sqref="N14"/>
    </sheetView>
  </sheetViews>
  <sheetFormatPr defaultRowHeight="15" x14ac:dyDescent="0.25"/>
  <cols>
    <col min="1" max="1" width="7.28515625" customWidth="1"/>
    <col min="2" max="2" width="7.140625" customWidth="1"/>
    <col min="3" max="4" width="7.42578125" customWidth="1"/>
    <col min="5" max="5" width="26.28515625" customWidth="1"/>
    <col min="7" max="7" width="7.28515625" customWidth="1"/>
    <col min="8" max="8" width="7.140625" customWidth="1"/>
    <col min="9" max="10" width="7.42578125" customWidth="1"/>
    <col min="11" max="11" width="26.28515625" customWidth="1"/>
  </cols>
  <sheetData>
    <row r="1" spans="1:11" ht="16.5" thickTop="1" thickBot="1" x14ac:dyDescent="0.3">
      <c r="A1" s="42" t="s">
        <v>4</v>
      </c>
      <c r="B1" s="43"/>
      <c r="C1" s="43"/>
      <c r="D1" s="44"/>
      <c r="E1" s="50" t="s">
        <v>7</v>
      </c>
      <c r="G1" s="42" t="s">
        <v>4</v>
      </c>
      <c r="H1" s="43"/>
      <c r="I1" s="43"/>
      <c r="J1" s="44"/>
      <c r="K1" s="50" t="s">
        <v>7</v>
      </c>
    </row>
    <row r="2" spans="1:11" ht="16.5" thickTop="1" thickBot="1" x14ac:dyDescent="0.3">
      <c r="A2" s="17" t="s">
        <v>0</v>
      </c>
      <c r="B2" s="18" t="s">
        <v>1</v>
      </c>
      <c r="C2" s="18" t="s">
        <v>2</v>
      </c>
      <c r="D2" s="19" t="s">
        <v>3</v>
      </c>
      <c r="E2" s="52"/>
      <c r="G2" s="17" t="s">
        <v>0</v>
      </c>
      <c r="H2" s="18" t="s">
        <v>1</v>
      </c>
      <c r="I2" s="18" t="s">
        <v>2</v>
      </c>
      <c r="J2" s="19" t="s">
        <v>3</v>
      </c>
      <c r="K2" s="52"/>
    </row>
    <row r="3" spans="1:11" ht="15.75" thickTop="1" x14ac:dyDescent="0.25">
      <c r="A3" s="10"/>
      <c r="B3" s="11"/>
      <c r="C3" s="11"/>
      <c r="D3" s="12"/>
      <c r="E3" s="20"/>
      <c r="G3" s="10"/>
      <c r="H3" s="11"/>
      <c r="I3" s="11"/>
      <c r="J3" s="12"/>
      <c r="K3" s="20"/>
    </row>
    <row r="4" spans="1:11" x14ac:dyDescent="0.25">
      <c r="A4" s="5">
        <v>0</v>
      </c>
      <c r="B4" s="4">
        <v>0</v>
      </c>
      <c r="C4" s="4">
        <v>0</v>
      </c>
      <c r="D4" s="6">
        <v>0</v>
      </c>
      <c r="E4" s="13"/>
      <c r="G4" s="5">
        <v>0</v>
      </c>
      <c r="H4" s="4">
        <v>0</v>
      </c>
      <c r="I4" s="4">
        <v>0</v>
      </c>
      <c r="J4" s="6">
        <v>0</v>
      </c>
      <c r="K4" s="13"/>
    </row>
    <row r="5" spans="1:11" x14ac:dyDescent="0.25">
      <c r="A5" s="5">
        <v>0</v>
      </c>
      <c r="B5" s="4">
        <v>0</v>
      </c>
      <c r="C5" s="4">
        <v>0</v>
      </c>
      <c r="D5" s="6">
        <v>1</v>
      </c>
      <c r="E5" s="13" t="s">
        <v>9</v>
      </c>
      <c r="G5" s="5">
        <v>0</v>
      </c>
      <c r="H5" s="4">
        <v>0</v>
      </c>
      <c r="I5" s="4">
        <v>0</v>
      </c>
      <c r="J5" s="6">
        <v>1</v>
      </c>
      <c r="K5" s="13" t="s">
        <v>9</v>
      </c>
    </row>
    <row r="6" spans="1:11" x14ac:dyDescent="0.25">
      <c r="A6" s="5">
        <v>0</v>
      </c>
      <c r="B6" s="4">
        <v>0</v>
      </c>
      <c r="C6" s="4">
        <v>1</v>
      </c>
      <c r="D6" s="6">
        <v>0</v>
      </c>
      <c r="E6" s="13" t="s">
        <v>10</v>
      </c>
      <c r="G6" s="5">
        <v>0</v>
      </c>
      <c r="H6" s="4">
        <v>0</v>
      </c>
      <c r="I6" s="4">
        <v>1</v>
      </c>
      <c r="J6" s="6">
        <v>0</v>
      </c>
      <c r="K6" s="13" t="s">
        <v>10</v>
      </c>
    </row>
    <row r="7" spans="1:11" x14ac:dyDescent="0.25">
      <c r="A7" s="5">
        <v>0</v>
      </c>
      <c r="B7" s="4">
        <v>0</v>
      </c>
      <c r="C7" s="4">
        <v>1</v>
      </c>
      <c r="D7" s="6">
        <v>1</v>
      </c>
      <c r="E7" s="13"/>
      <c r="G7" s="5">
        <v>0</v>
      </c>
      <c r="H7" s="4">
        <v>0</v>
      </c>
      <c r="I7" s="4">
        <v>1</v>
      </c>
      <c r="J7" s="6">
        <v>1</v>
      </c>
      <c r="K7" s="13"/>
    </row>
    <row r="8" spans="1:11" x14ac:dyDescent="0.25">
      <c r="A8" s="5">
        <v>0</v>
      </c>
      <c r="B8" s="4">
        <v>1</v>
      </c>
      <c r="C8" s="4">
        <v>0</v>
      </c>
      <c r="D8" s="6">
        <v>0</v>
      </c>
      <c r="E8" s="13" t="s">
        <v>11</v>
      </c>
      <c r="G8" s="5">
        <v>0</v>
      </c>
      <c r="H8" s="4">
        <v>1</v>
      </c>
      <c r="I8" s="4">
        <v>0</v>
      </c>
      <c r="J8" s="6">
        <v>0</v>
      </c>
      <c r="K8" s="13" t="s">
        <v>11</v>
      </c>
    </row>
    <row r="9" spans="1:11" x14ac:dyDescent="0.25">
      <c r="A9" s="5">
        <v>0</v>
      </c>
      <c r="B9" s="4">
        <v>1</v>
      </c>
      <c r="C9" s="4">
        <v>0</v>
      </c>
      <c r="D9" s="6">
        <v>1</v>
      </c>
      <c r="E9" s="13"/>
      <c r="G9" s="5">
        <v>0</v>
      </c>
      <c r="H9" s="4">
        <v>1</v>
      </c>
      <c r="I9" s="4">
        <v>0</v>
      </c>
      <c r="J9" s="6">
        <v>1</v>
      </c>
      <c r="K9" s="13"/>
    </row>
    <row r="10" spans="1:11" x14ac:dyDescent="0.25">
      <c r="A10" s="5">
        <v>0</v>
      </c>
      <c r="B10" s="4">
        <v>1</v>
      </c>
      <c r="C10" s="4">
        <v>1</v>
      </c>
      <c r="D10" s="6">
        <v>0</v>
      </c>
      <c r="E10" s="13"/>
      <c r="G10" s="5">
        <v>0</v>
      </c>
      <c r="H10" s="4">
        <v>1</v>
      </c>
      <c r="I10" s="4">
        <v>1</v>
      </c>
      <c r="J10" s="6">
        <v>0</v>
      </c>
      <c r="K10" s="13"/>
    </row>
    <row r="11" spans="1:11" x14ac:dyDescent="0.25">
      <c r="A11" s="5">
        <v>0</v>
      </c>
      <c r="B11" s="4">
        <v>1</v>
      </c>
      <c r="C11" s="4">
        <v>1</v>
      </c>
      <c r="D11" s="6">
        <v>1</v>
      </c>
      <c r="E11" s="13"/>
      <c r="G11" s="5">
        <v>0</v>
      </c>
      <c r="H11" s="4">
        <v>1</v>
      </c>
      <c r="I11" s="4">
        <v>1</v>
      </c>
      <c r="J11" s="6">
        <v>1</v>
      </c>
      <c r="K11" s="13"/>
    </row>
    <row r="12" spans="1:11" x14ac:dyDescent="0.25">
      <c r="A12" s="5">
        <v>1</v>
      </c>
      <c r="B12" s="4">
        <v>0</v>
      </c>
      <c r="C12" s="4">
        <v>0</v>
      </c>
      <c r="D12" s="6">
        <v>0</v>
      </c>
      <c r="E12" s="13" t="s">
        <v>12</v>
      </c>
      <c r="G12" s="5">
        <v>1</v>
      </c>
      <c r="H12" s="4">
        <v>0</v>
      </c>
      <c r="I12" s="4">
        <v>0</v>
      </c>
      <c r="J12" s="6">
        <v>0</v>
      </c>
      <c r="K12" s="13" t="s">
        <v>12</v>
      </c>
    </row>
    <row r="13" spans="1:11" x14ac:dyDescent="0.25">
      <c r="A13" s="5">
        <v>1</v>
      </c>
      <c r="B13" s="4">
        <v>0</v>
      </c>
      <c r="C13" s="4">
        <v>0</v>
      </c>
      <c r="D13" s="6">
        <v>1</v>
      </c>
      <c r="E13" s="13" t="s">
        <v>13</v>
      </c>
      <c r="G13" s="5">
        <v>1</v>
      </c>
      <c r="H13" s="4">
        <v>0</v>
      </c>
      <c r="I13" s="4">
        <v>0</v>
      </c>
      <c r="J13" s="6">
        <v>1</v>
      </c>
      <c r="K13" s="13" t="s">
        <v>13</v>
      </c>
    </row>
    <row r="14" spans="1:11" x14ac:dyDescent="0.25">
      <c r="A14" s="5">
        <v>1</v>
      </c>
      <c r="B14" s="4">
        <v>0</v>
      </c>
      <c r="C14" s="4">
        <v>1</v>
      </c>
      <c r="D14" s="6">
        <v>0</v>
      </c>
      <c r="E14" s="13"/>
      <c r="G14" s="5">
        <v>1</v>
      </c>
      <c r="H14" s="4">
        <v>0</v>
      </c>
      <c r="I14" s="4">
        <v>1</v>
      </c>
      <c r="J14" s="6">
        <v>0</v>
      </c>
      <c r="K14" s="13"/>
    </row>
    <row r="15" spans="1:11" x14ac:dyDescent="0.25">
      <c r="A15" s="5">
        <v>1</v>
      </c>
      <c r="B15" s="4">
        <v>0</v>
      </c>
      <c r="C15" s="4">
        <v>1</v>
      </c>
      <c r="D15" s="6">
        <v>1</v>
      </c>
      <c r="E15" s="13" t="s">
        <v>15</v>
      </c>
      <c r="G15" s="5">
        <v>1</v>
      </c>
      <c r="H15" s="4">
        <v>0</v>
      </c>
      <c r="I15" s="4">
        <v>1</v>
      </c>
      <c r="J15" s="6">
        <v>1</v>
      </c>
      <c r="K15" s="13" t="s">
        <v>15</v>
      </c>
    </row>
    <row r="16" spans="1:11" x14ac:dyDescent="0.25">
      <c r="A16" s="5">
        <v>1</v>
      </c>
      <c r="B16" s="4">
        <v>1</v>
      </c>
      <c r="C16" s="4">
        <v>0</v>
      </c>
      <c r="D16" s="6">
        <v>0</v>
      </c>
      <c r="E16" s="13" t="s">
        <v>14</v>
      </c>
      <c r="G16" s="5">
        <v>1</v>
      </c>
      <c r="H16" s="4">
        <v>1</v>
      </c>
      <c r="I16" s="4">
        <v>0</v>
      </c>
      <c r="J16" s="6">
        <v>0</v>
      </c>
      <c r="K16" s="13" t="s">
        <v>14</v>
      </c>
    </row>
    <row r="17" spans="1:11" x14ac:dyDescent="0.25">
      <c r="A17" s="5">
        <v>1</v>
      </c>
      <c r="B17" s="4">
        <v>1</v>
      </c>
      <c r="C17" s="4">
        <v>0</v>
      </c>
      <c r="D17" s="6">
        <v>1</v>
      </c>
      <c r="E17" s="13"/>
      <c r="G17" s="5">
        <v>1</v>
      </c>
      <c r="H17" s="4">
        <v>1</v>
      </c>
      <c r="I17" s="4">
        <v>0</v>
      </c>
      <c r="J17" s="6">
        <v>1</v>
      </c>
      <c r="K17" s="13"/>
    </row>
    <row r="18" spans="1:11" x14ac:dyDescent="0.25">
      <c r="A18" s="5">
        <v>1</v>
      </c>
      <c r="B18" s="4">
        <v>1</v>
      </c>
      <c r="C18" s="4">
        <v>1</v>
      </c>
      <c r="D18" s="6">
        <v>0</v>
      </c>
      <c r="E18" s="13"/>
      <c r="G18" s="5">
        <v>1</v>
      </c>
      <c r="H18" s="4">
        <v>1</v>
      </c>
      <c r="I18" s="4">
        <v>1</v>
      </c>
      <c r="J18" s="6">
        <v>0</v>
      </c>
      <c r="K18" s="13"/>
    </row>
    <row r="19" spans="1:11" ht="15.75" thickBot="1" x14ac:dyDescent="0.3">
      <c r="A19" s="7">
        <v>1</v>
      </c>
      <c r="B19" s="8">
        <v>1</v>
      </c>
      <c r="C19" s="8">
        <v>1</v>
      </c>
      <c r="D19" s="9">
        <v>1</v>
      </c>
      <c r="E19" s="14" t="s">
        <v>8</v>
      </c>
      <c r="G19" s="7">
        <v>1</v>
      </c>
      <c r="H19" s="8">
        <v>1</v>
      </c>
      <c r="I19" s="8">
        <v>1</v>
      </c>
      <c r="J19" s="9">
        <v>1</v>
      </c>
      <c r="K19" s="14" t="s">
        <v>8</v>
      </c>
    </row>
    <row r="20" spans="1:11" ht="15.75" thickTop="1" x14ac:dyDescent="0.25"/>
  </sheetData>
  <mergeCells count="4">
    <mergeCell ref="A1:D1"/>
    <mergeCell ref="E1:E2"/>
    <mergeCell ref="G1:J1"/>
    <mergeCell ref="K1:K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B1" workbookViewId="0">
      <selection activeCell="N1" sqref="N1:N1048576"/>
    </sheetView>
  </sheetViews>
  <sheetFormatPr defaultRowHeight="15" x14ac:dyDescent="0.25"/>
  <cols>
    <col min="1" max="1" width="7.5703125" customWidth="1"/>
    <col min="2" max="2" width="7.42578125" customWidth="1"/>
    <col min="3" max="3" width="7.5703125" customWidth="1"/>
    <col min="4" max="4" width="8" customWidth="1"/>
    <col min="5" max="5" width="12.28515625" style="2" customWidth="1"/>
    <col min="6" max="6" width="12.7109375" style="3" customWidth="1"/>
    <col min="7" max="7" width="12.140625" style="1" customWidth="1"/>
    <col min="8" max="8" width="12.85546875" style="35" customWidth="1"/>
    <col min="9" max="9" width="11.7109375" style="16" customWidth="1"/>
    <col min="11" max="11" width="17.5703125" customWidth="1"/>
    <col min="12" max="12" width="17.85546875" customWidth="1"/>
    <col min="13" max="13" width="14.42578125" customWidth="1"/>
  </cols>
  <sheetData>
    <row r="1" spans="1:17" ht="16.5" thickTop="1" thickBot="1" x14ac:dyDescent="0.3">
      <c r="A1" s="42" t="s">
        <v>4</v>
      </c>
      <c r="B1" s="43"/>
      <c r="C1" s="43"/>
      <c r="D1" s="44"/>
      <c r="E1" s="50" t="s">
        <v>19</v>
      </c>
      <c r="F1" s="48" t="s">
        <v>18</v>
      </c>
      <c r="G1" s="59" t="s">
        <v>20</v>
      </c>
      <c r="H1" s="53" t="s">
        <v>17</v>
      </c>
      <c r="I1" s="45" t="s">
        <v>6</v>
      </c>
      <c r="K1" s="61" t="s">
        <v>21</v>
      </c>
    </row>
    <row r="2" spans="1:17" ht="16.5" customHeight="1" thickTop="1" thickBot="1" x14ac:dyDescent="0.3">
      <c r="A2" s="37" t="s">
        <v>3</v>
      </c>
      <c r="B2" s="37" t="s">
        <v>2</v>
      </c>
      <c r="C2" s="37" t="s">
        <v>1</v>
      </c>
      <c r="D2" s="37" t="s">
        <v>0</v>
      </c>
      <c r="E2" s="51"/>
      <c r="F2" s="49"/>
      <c r="G2" s="60"/>
      <c r="H2" s="54"/>
      <c r="I2" s="46"/>
      <c r="K2" s="61"/>
      <c r="L2" s="61" t="s">
        <v>22</v>
      </c>
      <c r="M2" s="61" t="s">
        <v>23</v>
      </c>
    </row>
    <row r="3" spans="1:17" ht="15.75" thickTop="1" x14ac:dyDescent="0.25">
      <c r="A3" s="57">
        <v>80000</v>
      </c>
      <c r="B3" s="57">
        <v>40000</v>
      </c>
      <c r="C3" s="57">
        <v>20000</v>
      </c>
      <c r="D3" s="57">
        <v>10000</v>
      </c>
      <c r="E3" s="51"/>
      <c r="F3" s="49"/>
      <c r="G3" s="45" t="s">
        <v>16</v>
      </c>
      <c r="H3" s="56" t="s">
        <v>5</v>
      </c>
      <c r="I3" s="46"/>
      <c r="K3" s="61"/>
      <c r="L3" s="61"/>
      <c r="M3" s="61"/>
      <c r="Q3" s="41" t="s">
        <v>21</v>
      </c>
    </row>
    <row r="4" spans="1:17" ht="15.75" thickBot="1" x14ac:dyDescent="0.3">
      <c r="A4" s="57"/>
      <c r="B4" s="57"/>
      <c r="C4" s="57"/>
      <c r="D4" s="57"/>
      <c r="E4" s="51"/>
      <c r="F4" s="49"/>
      <c r="G4" s="55"/>
      <c r="H4" s="57"/>
      <c r="I4" s="46"/>
      <c r="K4" s="61"/>
      <c r="L4" s="61"/>
      <c r="M4" s="61"/>
    </row>
    <row r="5" spans="1:17" ht="16.5" thickTop="1" thickBot="1" x14ac:dyDescent="0.3">
      <c r="A5" s="58"/>
      <c r="B5" s="58"/>
      <c r="C5" s="58"/>
      <c r="D5" s="58"/>
      <c r="E5" s="52"/>
      <c r="F5" s="49"/>
      <c r="G5" s="39">
        <v>5.95</v>
      </c>
      <c r="H5" s="38">
        <v>5.95</v>
      </c>
      <c r="I5" s="47"/>
      <c r="K5" s="61"/>
      <c r="L5" s="61"/>
      <c r="M5" s="61"/>
    </row>
    <row r="6" spans="1:17" ht="16.5" thickTop="1" thickBot="1" x14ac:dyDescent="0.3">
      <c r="A6" s="23"/>
      <c r="B6" s="22"/>
      <c r="C6" s="22"/>
      <c r="D6" s="24"/>
      <c r="E6" s="25"/>
      <c r="F6" s="26">
        <v>10000</v>
      </c>
      <c r="G6" s="28"/>
      <c r="H6" s="29"/>
      <c r="I6" s="32"/>
    </row>
    <row r="7" spans="1:17" ht="15.75" thickTop="1" x14ac:dyDescent="0.25">
      <c r="A7" s="5">
        <v>0</v>
      </c>
      <c r="B7" s="4">
        <v>0</v>
      </c>
      <c r="C7" s="4">
        <v>0</v>
      </c>
      <c r="D7" s="6">
        <v>0</v>
      </c>
      <c r="E7" s="13">
        <v>0</v>
      </c>
      <c r="F7" s="21">
        <v>0</v>
      </c>
      <c r="G7" s="31">
        <v>0</v>
      </c>
      <c r="H7" s="30">
        <v>0</v>
      </c>
      <c r="I7" s="33">
        <f t="shared" ref="I7:I22" si="0">H7-G7</f>
        <v>0</v>
      </c>
      <c r="K7">
        <v>0</v>
      </c>
    </row>
    <row r="8" spans="1:17" x14ac:dyDescent="0.25">
      <c r="A8" s="5">
        <v>1</v>
      </c>
      <c r="B8" s="4">
        <v>0</v>
      </c>
      <c r="C8" s="4">
        <v>0</v>
      </c>
      <c r="D8" s="6">
        <v>0</v>
      </c>
      <c r="E8" s="13">
        <f>1/(A8/$A$3+B8/$B$3+C8/$C$3+D8/$D$3)</f>
        <v>80000</v>
      </c>
      <c r="F8" s="15">
        <f>$F$6/($F$6+E8)</f>
        <v>0.1111111111111111</v>
      </c>
      <c r="G8" s="31">
        <f t="shared" ref="G8:G22" si="1">1023*F8</f>
        <v>113.66666666666666</v>
      </c>
      <c r="H8" s="30">
        <v>111</v>
      </c>
      <c r="I8" s="33">
        <f t="shared" si="0"/>
        <v>-2.6666666666666572</v>
      </c>
      <c r="K8">
        <v>0.51300000000000001</v>
      </c>
      <c r="L8" s="41">
        <f>K8/4.62</f>
        <v>0.11103896103896103</v>
      </c>
      <c r="M8">
        <f>TRUNC(L8*1023)</f>
        <v>113</v>
      </c>
      <c r="N8" s="40">
        <f>G8-M8</f>
        <v>0.66666666666665719</v>
      </c>
      <c r="O8">
        <f>H8-M8</f>
        <v>-2</v>
      </c>
    </row>
    <row r="9" spans="1:17" x14ac:dyDescent="0.25">
      <c r="A9" s="5">
        <v>0</v>
      </c>
      <c r="B9" s="4">
        <v>1</v>
      </c>
      <c r="C9" s="4">
        <v>0</v>
      </c>
      <c r="D9" s="6">
        <v>0</v>
      </c>
      <c r="E9" s="13">
        <f t="shared" ref="E9:E22" si="2">1/(A9/$A$3+B9/$B$3+C9/$C$3+D9/$D$3)</f>
        <v>40000</v>
      </c>
      <c r="F9" s="15">
        <f t="shared" ref="F9:F22" si="3">$F$6/($F$6+E9)</f>
        <v>0.2</v>
      </c>
      <c r="G9" s="31">
        <f t="shared" si="1"/>
        <v>204.60000000000002</v>
      </c>
      <c r="H9" s="30">
        <v>203</v>
      </c>
      <c r="I9" s="33">
        <f t="shared" si="0"/>
        <v>-1.6000000000000227</v>
      </c>
      <c r="K9">
        <v>0.92</v>
      </c>
      <c r="L9" s="41">
        <f t="shared" ref="L9:L22" si="4">K9/4.62</f>
        <v>0.19913419913419914</v>
      </c>
      <c r="M9" s="41">
        <f t="shared" ref="M9:M22" si="5">TRUNC(L9*1023)</f>
        <v>203</v>
      </c>
      <c r="N9" s="40">
        <f t="shared" ref="N9:N22" si="6">G9-M9</f>
        <v>1.6000000000000227</v>
      </c>
      <c r="O9" s="41">
        <f t="shared" ref="O9:O22" si="7">H9-M9</f>
        <v>0</v>
      </c>
    </row>
    <row r="10" spans="1:17" x14ac:dyDescent="0.25">
      <c r="A10" s="5">
        <v>1</v>
      </c>
      <c r="B10" s="4">
        <v>1</v>
      </c>
      <c r="C10" s="4">
        <v>0</v>
      </c>
      <c r="D10" s="6">
        <v>0</v>
      </c>
      <c r="E10" s="13">
        <f t="shared" si="2"/>
        <v>26666.666666666664</v>
      </c>
      <c r="F10" s="15">
        <f t="shared" si="3"/>
        <v>0.27272727272727276</v>
      </c>
      <c r="G10" s="31">
        <f t="shared" si="1"/>
        <v>279.00000000000006</v>
      </c>
      <c r="H10" s="30">
        <v>276</v>
      </c>
      <c r="I10" s="33">
        <f t="shared" si="0"/>
        <v>-3.0000000000000568</v>
      </c>
      <c r="K10">
        <v>1.2569999999999999</v>
      </c>
      <c r="L10" s="41">
        <f t="shared" si="4"/>
        <v>0.27207792207792203</v>
      </c>
      <c r="M10" s="41">
        <f t="shared" si="5"/>
        <v>278</v>
      </c>
      <c r="N10" s="40">
        <f t="shared" si="6"/>
        <v>1.0000000000000568</v>
      </c>
      <c r="O10" s="41">
        <f t="shared" si="7"/>
        <v>-2</v>
      </c>
    </row>
    <row r="11" spans="1:17" x14ac:dyDescent="0.25">
      <c r="A11" s="5">
        <v>0</v>
      </c>
      <c r="B11" s="4">
        <v>0</v>
      </c>
      <c r="C11" s="4">
        <v>1</v>
      </c>
      <c r="D11" s="6">
        <v>0</v>
      </c>
      <c r="E11" s="13">
        <f t="shared" si="2"/>
        <v>20000</v>
      </c>
      <c r="F11" s="15">
        <f t="shared" si="3"/>
        <v>0.33333333333333331</v>
      </c>
      <c r="G11" s="31">
        <f t="shared" si="1"/>
        <v>341</v>
      </c>
      <c r="H11" s="30">
        <v>339</v>
      </c>
      <c r="I11" s="33">
        <f t="shared" si="0"/>
        <v>-2</v>
      </c>
      <c r="K11">
        <v>1.5469999999999999</v>
      </c>
      <c r="L11" s="41">
        <f t="shared" si="4"/>
        <v>0.33484848484848484</v>
      </c>
      <c r="M11" s="41">
        <f t="shared" si="5"/>
        <v>342</v>
      </c>
      <c r="N11" s="40">
        <f t="shared" si="6"/>
        <v>-1</v>
      </c>
      <c r="O11" s="41">
        <f t="shared" si="7"/>
        <v>-3</v>
      </c>
    </row>
    <row r="12" spans="1:17" x14ac:dyDescent="0.25">
      <c r="A12" s="5">
        <v>1</v>
      </c>
      <c r="B12" s="4">
        <v>0</v>
      </c>
      <c r="C12" s="4">
        <v>1</v>
      </c>
      <c r="D12" s="6">
        <v>0</v>
      </c>
      <c r="E12" s="13">
        <f t="shared" si="2"/>
        <v>16000</v>
      </c>
      <c r="F12" s="15">
        <f t="shared" si="3"/>
        <v>0.38461538461538464</v>
      </c>
      <c r="G12" s="31">
        <f t="shared" si="1"/>
        <v>393.46153846153851</v>
      </c>
      <c r="H12" s="30">
        <v>393</v>
      </c>
      <c r="I12" s="33">
        <f t="shared" si="0"/>
        <v>-0.46153846153850964</v>
      </c>
      <c r="K12">
        <v>1.7829999999999999</v>
      </c>
      <c r="L12" s="41">
        <f t="shared" si="4"/>
        <v>0.3859307359307359</v>
      </c>
      <c r="M12" s="41">
        <f t="shared" si="5"/>
        <v>394</v>
      </c>
      <c r="N12" s="40">
        <f t="shared" si="6"/>
        <v>-0.53846153846149036</v>
      </c>
      <c r="O12" s="41">
        <f t="shared" si="7"/>
        <v>-1</v>
      </c>
    </row>
    <row r="13" spans="1:17" x14ac:dyDescent="0.25">
      <c r="A13" s="5">
        <v>0</v>
      </c>
      <c r="B13" s="4">
        <v>1</v>
      </c>
      <c r="C13" s="4">
        <v>1</v>
      </c>
      <c r="D13" s="6">
        <v>0</v>
      </c>
      <c r="E13" s="13">
        <f t="shared" si="2"/>
        <v>13333.333333333332</v>
      </c>
      <c r="F13" s="15">
        <f t="shared" si="3"/>
        <v>0.4285714285714286</v>
      </c>
      <c r="G13" s="31">
        <f t="shared" si="1"/>
        <v>438.42857142857144</v>
      </c>
      <c r="H13" s="30">
        <v>434</v>
      </c>
      <c r="I13" s="33">
        <f t="shared" si="0"/>
        <v>-4.4285714285714448</v>
      </c>
      <c r="K13">
        <v>1.984</v>
      </c>
      <c r="L13" s="41">
        <f t="shared" si="4"/>
        <v>0.42943722943722945</v>
      </c>
      <c r="M13" s="41">
        <f t="shared" si="5"/>
        <v>439</v>
      </c>
      <c r="N13" s="40">
        <f t="shared" si="6"/>
        <v>-0.57142857142855519</v>
      </c>
      <c r="O13" s="41">
        <f t="shared" si="7"/>
        <v>-5</v>
      </c>
    </row>
    <row r="14" spans="1:17" x14ac:dyDescent="0.25">
      <c r="A14" s="5">
        <v>1</v>
      </c>
      <c r="B14" s="4">
        <v>1</v>
      </c>
      <c r="C14" s="4">
        <v>1</v>
      </c>
      <c r="D14" s="6">
        <v>0</v>
      </c>
      <c r="E14" s="13">
        <f t="shared" si="2"/>
        <v>11428.571428571428</v>
      </c>
      <c r="F14" s="15">
        <f t="shared" si="3"/>
        <v>0.46666666666666667</v>
      </c>
      <c r="G14" s="31">
        <f t="shared" si="1"/>
        <v>477.40000000000003</v>
      </c>
      <c r="H14" s="30">
        <v>478</v>
      </c>
      <c r="I14" s="33">
        <f t="shared" si="0"/>
        <v>0.59999999999996589</v>
      </c>
      <c r="K14">
        <v>2.15</v>
      </c>
      <c r="L14" s="41">
        <f t="shared" si="4"/>
        <v>0.46536796536796532</v>
      </c>
      <c r="M14" s="41">
        <f t="shared" si="5"/>
        <v>476</v>
      </c>
      <c r="N14" s="40">
        <f t="shared" si="6"/>
        <v>1.4000000000000341</v>
      </c>
      <c r="O14" s="41">
        <f t="shared" si="7"/>
        <v>2</v>
      </c>
    </row>
    <row r="15" spans="1:17" x14ac:dyDescent="0.25">
      <c r="A15" s="5">
        <v>0</v>
      </c>
      <c r="B15" s="4">
        <v>0</v>
      </c>
      <c r="C15" s="4">
        <v>0</v>
      </c>
      <c r="D15" s="6">
        <v>1</v>
      </c>
      <c r="E15" s="13">
        <f t="shared" si="2"/>
        <v>10000</v>
      </c>
      <c r="F15" s="15">
        <f t="shared" si="3"/>
        <v>0.5</v>
      </c>
      <c r="G15" s="31">
        <f t="shared" si="1"/>
        <v>511.5</v>
      </c>
      <c r="H15" s="30">
        <v>510</v>
      </c>
      <c r="I15" s="33">
        <f t="shared" si="0"/>
        <v>-1.5</v>
      </c>
      <c r="K15">
        <v>2.31</v>
      </c>
      <c r="L15" s="41">
        <f t="shared" si="4"/>
        <v>0.5</v>
      </c>
      <c r="M15" s="41">
        <f t="shared" si="5"/>
        <v>511</v>
      </c>
      <c r="N15" s="40">
        <f t="shared" si="6"/>
        <v>0.5</v>
      </c>
      <c r="O15" s="41">
        <f t="shared" si="7"/>
        <v>-1</v>
      </c>
    </row>
    <row r="16" spans="1:17" x14ac:dyDescent="0.25">
      <c r="A16" s="5">
        <v>1</v>
      </c>
      <c r="B16" s="4">
        <v>0</v>
      </c>
      <c r="C16" s="4">
        <v>0</v>
      </c>
      <c r="D16" s="6">
        <v>1</v>
      </c>
      <c r="E16" s="13">
        <f t="shared" si="2"/>
        <v>8888.8888888888887</v>
      </c>
      <c r="F16" s="15">
        <f t="shared" si="3"/>
        <v>0.52941176470588236</v>
      </c>
      <c r="G16" s="31">
        <f t="shared" si="1"/>
        <v>541.58823529411768</v>
      </c>
      <c r="H16" s="30">
        <v>542</v>
      </c>
      <c r="I16" s="33">
        <f t="shared" si="0"/>
        <v>0.4117647058823195</v>
      </c>
      <c r="K16">
        <v>2.44</v>
      </c>
      <c r="L16" s="41">
        <f t="shared" si="4"/>
        <v>0.52813852813852813</v>
      </c>
      <c r="M16" s="41">
        <f t="shared" si="5"/>
        <v>540</v>
      </c>
      <c r="N16" s="40">
        <f t="shared" si="6"/>
        <v>1.5882352941176805</v>
      </c>
      <c r="O16" s="41">
        <f t="shared" si="7"/>
        <v>2</v>
      </c>
    </row>
    <row r="17" spans="1:15" x14ac:dyDescent="0.25">
      <c r="A17" s="5">
        <v>0</v>
      </c>
      <c r="B17" s="4">
        <v>1</v>
      </c>
      <c r="C17" s="4">
        <v>0</v>
      </c>
      <c r="D17" s="6">
        <v>1</v>
      </c>
      <c r="E17" s="13">
        <f t="shared" si="2"/>
        <v>8000</v>
      </c>
      <c r="F17" s="15">
        <f t="shared" si="3"/>
        <v>0.55555555555555558</v>
      </c>
      <c r="G17" s="31">
        <f t="shared" si="1"/>
        <v>568.33333333333337</v>
      </c>
      <c r="H17" s="30">
        <v>567</v>
      </c>
      <c r="I17" s="33">
        <f t="shared" si="0"/>
        <v>-1.3333333333333712</v>
      </c>
      <c r="K17">
        <v>2.56</v>
      </c>
      <c r="L17" s="41">
        <f t="shared" si="4"/>
        <v>0.55411255411255411</v>
      </c>
      <c r="M17" s="41">
        <f t="shared" si="5"/>
        <v>566</v>
      </c>
      <c r="N17" s="40">
        <f t="shared" si="6"/>
        <v>2.3333333333333712</v>
      </c>
      <c r="O17" s="41">
        <f t="shared" si="7"/>
        <v>1</v>
      </c>
    </row>
    <row r="18" spans="1:15" x14ac:dyDescent="0.25">
      <c r="A18" s="5">
        <v>1</v>
      </c>
      <c r="B18" s="4">
        <v>1</v>
      </c>
      <c r="C18" s="4">
        <v>0</v>
      </c>
      <c r="D18" s="6">
        <v>1</v>
      </c>
      <c r="E18" s="13">
        <f t="shared" si="2"/>
        <v>7272.7272727272721</v>
      </c>
      <c r="F18" s="15">
        <f t="shared" si="3"/>
        <v>0.57894736842105265</v>
      </c>
      <c r="G18" s="31">
        <f t="shared" si="1"/>
        <v>592.26315789473688</v>
      </c>
      <c r="H18" s="30">
        <v>590</v>
      </c>
      <c r="I18" s="33">
        <f t="shared" si="0"/>
        <v>-2.263157894736878</v>
      </c>
      <c r="K18">
        <v>2.67</v>
      </c>
      <c r="L18" s="41">
        <f t="shared" si="4"/>
        <v>0.57792207792207795</v>
      </c>
      <c r="M18" s="41">
        <f t="shared" si="5"/>
        <v>591</v>
      </c>
      <c r="N18" s="40">
        <f t="shared" si="6"/>
        <v>1.263157894736878</v>
      </c>
      <c r="O18" s="41">
        <f t="shared" si="7"/>
        <v>-1</v>
      </c>
    </row>
    <row r="19" spans="1:15" x14ac:dyDescent="0.25">
      <c r="A19" s="5">
        <v>0</v>
      </c>
      <c r="B19" s="4">
        <v>0</v>
      </c>
      <c r="C19" s="4">
        <v>1</v>
      </c>
      <c r="D19" s="6">
        <v>1</v>
      </c>
      <c r="E19" s="13">
        <f t="shared" si="2"/>
        <v>6666.6666666666661</v>
      </c>
      <c r="F19" s="15">
        <f t="shared" si="3"/>
        <v>0.60000000000000009</v>
      </c>
      <c r="G19" s="31">
        <f t="shared" si="1"/>
        <v>613.80000000000007</v>
      </c>
      <c r="H19" s="30">
        <v>614</v>
      </c>
      <c r="I19" s="33">
        <f t="shared" si="0"/>
        <v>0.19999999999993179</v>
      </c>
      <c r="K19">
        <v>2.77</v>
      </c>
      <c r="L19" s="41">
        <f t="shared" si="4"/>
        <v>0.59956709956709953</v>
      </c>
      <c r="M19" s="41">
        <f t="shared" si="5"/>
        <v>613</v>
      </c>
      <c r="N19" s="40">
        <f t="shared" si="6"/>
        <v>0.80000000000006821</v>
      </c>
      <c r="O19" s="41">
        <f t="shared" si="7"/>
        <v>1</v>
      </c>
    </row>
    <row r="20" spans="1:15" x14ac:dyDescent="0.25">
      <c r="A20" s="5">
        <v>1</v>
      </c>
      <c r="B20" s="4">
        <v>0</v>
      </c>
      <c r="C20" s="4">
        <v>1</v>
      </c>
      <c r="D20" s="6">
        <v>1</v>
      </c>
      <c r="E20" s="13">
        <f t="shared" si="2"/>
        <v>6153.8461538461543</v>
      </c>
      <c r="F20" s="15">
        <f t="shared" si="3"/>
        <v>0.61904761904761907</v>
      </c>
      <c r="G20" s="31">
        <f t="shared" si="1"/>
        <v>633.28571428571433</v>
      </c>
      <c r="H20" s="30">
        <v>632</v>
      </c>
      <c r="I20" s="33">
        <f t="shared" si="0"/>
        <v>-1.2857142857143344</v>
      </c>
      <c r="K20">
        <v>2.86</v>
      </c>
      <c r="L20" s="41">
        <f t="shared" si="4"/>
        <v>0.61904761904761896</v>
      </c>
      <c r="M20" s="41">
        <f t="shared" si="5"/>
        <v>633</v>
      </c>
      <c r="N20" s="40">
        <f t="shared" si="6"/>
        <v>0.28571428571433444</v>
      </c>
      <c r="O20" s="41">
        <f t="shared" si="7"/>
        <v>-1</v>
      </c>
    </row>
    <row r="21" spans="1:15" x14ac:dyDescent="0.25">
      <c r="A21" s="5">
        <v>0</v>
      </c>
      <c r="B21" s="4">
        <v>1</v>
      </c>
      <c r="C21" s="4">
        <v>1</v>
      </c>
      <c r="D21" s="6">
        <v>1</v>
      </c>
      <c r="E21" s="13">
        <f t="shared" si="2"/>
        <v>5714.2857142857138</v>
      </c>
      <c r="F21" s="15">
        <f t="shared" si="3"/>
        <v>0.63636363636363635</v>
      </c>
      <c r="G21" s="31">
        <f t="shared" si="1"/>
        <v>651</v>
      </c>
      <c r="H21" s="30">
        <v>651</v>
      </c>
      <c r="I21" s="33">
        <f t="shared" si="0"/>
        <v>0</v>
      </c>
      <c r="K21">
        <v>2.94</v>
      </c>
      <c r="L21" s="41">
        <f t="shared" si="4"/>
        <v>0.63636363636363635</v>
      </c>
      <c r="M21" s="41">
        <f t="shared" si="5"/>
        <v>651</v>
      </c>
      <c r="N21" s="40">
        <f t="shared" si="6"/>
        <v>0</v>
      </c>
      <c r="O21" s="41">
        <f t="shared" si="7"/>
        <v>0</v>
      </c>
    </row>
    <row r="22" spans="1:15" ht="15.75" thickBot="1" x14ac:dyDescent="0.3">
      <c r="A22" s="7">
        <v>1</v>
      </c>
      <c r="B22" s="27">
        <v>1</v>
      </c>
      <c r="C22" s="27">
        <v>1</v>
      </c>
      <c r="D22" s="9">
        <v>1</v>
      </c>
      <c r="E22" s="13">
        <f t="shared" si="2"/>
        <v>5333.333333333333</v>
      </c>
      <c r="F22" s="15">
        <f t="shared" si="3"/>
        <v>0.65217391304347827</v>
      </c>
      <c r="G22" s="31">
        <f t="shared" si="1"/>
        <v>667.17391304347825</v>
      </c>
      <c r="H22" s="36">
        <v>667</v>
      </c>
      <c r="I22" s="34">
        <f t="shared" si="0"/>
        <v>-0.17391304347825098</v>
      </c>
      <c r="K22">
        <v>3.01</v>
      </c>
      <c r="L22" s="41">
        <f t="shared" si="4"/>
        <v>0.65151515151515149</v>
      </c>
      <c r="M22" s="41">
        <f t="shared" si="5"/>
        <v>666</v>
      </c>
      <c r="N22" s="40">
        <f t="shared" si="6"/>
        <v>1.173913043478251</v>
      </c>
      <c r="O22" s="41">
        <f t="shared" si="7"/>
        <v>1</v>
      </c>
    </row>
    <row r="23" spans="1:15" ht="15.75" thickTop="1" x14ac:dyDescent="0.25"/>
  </sheetData>
  <mergeCells count="15">
    <mergeCell ref="M2:M5"/>
    <mergeCell ref="G3:G4"/>
    <mergeCell ref="H3:H4"/>
    <mergeCell ref="L2:L5"/>
    <mergeCell ref="K1:K5"/>
    <mergeCell ref="I1:I5"/>
    <mergeCell ref="A1:D1"/>
    <mergeCell ref="E1:E5"/>
    <mergeCell ref="F1:F5"/>
    <mergeCell ref="G1:G2"/>
    <mergeCell ref="H1:H2"/>
    <mergeCell ref="A3:A5"/>
    <mergeCell ref="B3:B5"/>
    <mergeCell ref="C3:C5"/>
    <mergeCell ref="D3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2018-05-23T23:55:51Z</cp:lastPrinted>
  <dcterms:created xsi:type="dcterms:W3CDTF">2018-03-29T11:07:42Z</dcterms:created>
  <dcterms:modified xsi:type="dcterms:W3CDTF">2018-05-26T00:08:55Z</dcterms:modified>
</cp:coreProperties>
</file>