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C:\Users\Lander\Desktop\"/>
    </mc:Choice>
  </mc:AlternateContent>
  <bookViews>
    <workbookView xWindow="0" yWindow="0" windowWidth="28800" windowHeight="12210" tabRatio="500"/>
  </bookViews>
  <sheets>
    <sheet name="BillOfMaterials" sheetId="1" r:id="rId1"/>
    <sheet name="Revisions" sheetId="2" r:id="rId2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5" i="1" l="1"/>
  <c r="K26" i="1"/>
  <c r="J19" i="1"/>
  <c r="C6" i="1"/>
  <c r="J20" i="1"/>
  <c r="J15" i="1"/>
  <c r="J16" i="1"/>
  <c r="J17" i="1"/>
  <c r="J21" i="1"/>
  <c r="J22" i="1"/>
  <c r="J23" i="1"/>
  <c r="J24" i="1"/>
  <c r="J26" i="1"/>
  <c r="E26" i="1"/>
  <c r="C9" i="1"/>
  <c r="C8" i="1"/>
</calcChain>
</file>

<file path=xl/comments1.xml><?xml version="1.0" encoding="utf-8"?>
<comments xmlns="http://schemas.openxmlformats.org/spreadsheetml/2006/main">
  <authors>
    <author/>
  </authors>
  <commentList>
    <comment ref="K14" authorId="0" shapeId="0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<sst xmlns="http://schemas.openxmlformats.org/spreadsheetml/2006/main" count="74" uniqueCount="69">
  <si>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</si>
  <si>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</si>
  <si>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</si>
  <si>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</si>
  <si>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</si>
  <si>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</si>
  <si>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</si>
  <si>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</si>
  <si>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(picture kan pas toegevoegd worden bij eindoplevering!)</t>
  </si>
  <si>
    <t>Part #</t>
  </si>
  <si>
    <t>Part Name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</si>
  <si>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</si>
  <si>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</si>
  <si>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</si>
  <si>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</si>
  <si>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</si>
  <si>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</si>
  <si>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</si>
  <si>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</si>
  <si>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</si>
  <si>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</si>
  <si>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</si>
  <si>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</si>
  <si>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1NMCT4</t>
  </si>
  <si>
    <t>Moerkerke</t>
  </si>
  <si>
    <t>Lander</t>
  </si>
  <si>
    <t>http://benl.rs-online.com</t>
  </si>
  <si>
    <t>http://amazon.de</t>
  </si>
  <si>
    <t>5V</t>
  </si>
  <si>
    <t>Raspberry Pi</t>
  </si>
  <si>
    <t>Vochtigheidssensor</t>
  </si>
  <si>
    <t>Adafruit BMP280 I2C or SPI Barometric Pressure &amp; Altitude Sensor</t>
  </si>
  <si>
    <t>Atmosferische sensor, temperatuursensor en hoogtesensor</t>
  </si>
  <si>
    <t>https://www.hobbyelectronica.nl/product/bmp280-i2c-of-spi-luchtdruk-temperatuur-sensor/</t>
  </si>
  <si>
    <t>https://www.kiwi-electronics.nl/grove-barometer-sensor-bmp280?gclid=CIzNkJ3ZztICFYM4GwodoScBCA</t>
  </si>
  <si>
    <t>GROVE - TEMPERATURE &amp; HUMIDITY SENSOR (HIGH-ACCURACY &amp; MINI)</t>
  </si>
  <si>
    <t>https://www.kiwi-electronics.nl/grove-temperature-humidity-sensor-high-accuracy-mini?gclid=COPhsKv3ztICFde6GwodmboI2w</t>
  </si>
  <si>
    <t>Lichtsensor</t>
  </si>
  <si>
    <t>https://www.kiwi-electronics.nl/grove-light-sensor?search=light</t>
  </si>
  <si>
    <t>GROVE - LIGHT SENSOR V1.2</t>
  </si>
  <si>
    <t>Weerstation</t>
  </si>
  <si>
    <t>Power supply</t>
  </si>
  <si>
    <t>Ethernetcable</t>
  </si>
  <si>
    <t>Basic electronics</t>
  </si>
  <si>
    <t>Description (NL)</t>
  </si>
  <si>
    <t>jumperkabels</t>
  </si>
  <si>
    <t>MCP3008</t>
  </si>
  <si>
    <t>Analog to digital converter</t>
  </si>
  <si>
    <t>FC-03 Infrared Speed sensor</t>
  </si>
  <si>
    <t>anemometer</t>
  </si>
  <si>
    <t>180cmx14cm wooden plank</t>
  </si>
  <si>
    <t>behuizing</t>
  </si>
  <si>
    <t xml:space="preserve">https://www.kiwi-electronics.nl/MCP3008-8-kanaals-10-Bit-ADC-met-SPI-Interface?search=mcp3008 </t>
  </si>
  <si>
    <t xml:space="preserve">https://www.amazon.de/Adafruit-MCP3008-8-Channel-10-Bit-Interface/dp/B00NAY3RB2/ref=sr_1_2?ie=UTF8&amp;qid=1497789067&amp;sr=8-2&amp;keywords=mcp3008 </t>
  </si>
  <si>
    <t xml:space="preserve">https://www.amazon.de/Geschwindigkeitsmesssensor-Z%C3%A4hler-Infrarot-LM393-Arduino/dp/B01G5D5UEQ/ref=sr_1_3?ie=UTF8&amp;qid=1497789103&amp;sr=8-3&amp;keywords=lm393 </t>
  </si>
  <si>
    <t xml:space="preserve">https://www.amazon.de/Stecker-Netzteil-Raspberry-ausreichende-Leistungsreserve/dp/B01E75SB2C/ref=sr_1_1?ie=UTF8&amp;qid=1497789224&amp;sr=8-1&amp;keywords=raspberry+pi+supply </t>
  </si>
  <si>
    <t>Fidget spinner</t>
  </si>
  <si>
    <t>Windmeter as</t>
  </si>
  <si>
    <t>https://www.amazon.de/Spinner-Handspielzeug-Fingerspinner-High-Speed-Kugellager/dp/B071CVZZ5F/ref=sr_1_7?ie=UTF8&amp;qid=1497789447&amp;sr=8-7&amp;keywords=fidget+spinner</t>
  </si>
  <si>
    <t>Axion</t>
  </si>
  <si>
    <t>https://www.brico.be/nl/bouw-materialen/hout/timmerhout/j%C3%A9w%C3%A9-schaaflat-vuren-18-x-140-mm-x-180-cm/1817103</t>
  </si>
  <si>
    <t>Gamma</t>
  </si>
  <si>
    <t xml:space="preserve">http://www.dx.com/nl/p/k1208040-lm393-infrared-speed-sensor-module-for-arduino-black-150351?tc=EUR&amp;gclid=Cj0KEQjwyZjKBRDu--WG9ayT_ZEBEiQApZBFuJxbz1whNeKC50G5cnVxx_IfHisDc4P-40mWuvTgrjQaAspI8P8HAQ#.WUZ0r2iPJhE </t>
  </si>
  <si>
    <t>Amazon</t>
  </si>
  <si>
    <t>Aliexpress</t>
  </si>
  <si>
    <t>https://www.amazon.de/Seeedstudio-Grove-Temperature-Humidity-High-Accuracy/dp/B01BKA4G0I/ref=sr_1_8?ie=UTF8&amp;qid=1497789787&amp;sr=8-8&amp;keywords=grove+sensor+temperature</t>
  </si>
  <si>
    <t xml:space="preserve">https://nl.aliexpress.com/item/Grove-Light-Sensor-v1-2-winder/32812805350.html </t>
  </si>
  <si>
    <t>Eerste BOM, enkel sensoren met Rpi</t>
  </si>
  <si>
    <t>Uiteindelijke BOM, inclusief behuizing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</si>
</sst>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70" formatCode="[$-409]d\-mmm\-yy"/>
  </numFmts>
  <fonts count="14" x14ac:knownFonts="1">
    <font>
      <sz val="11"/>
      <color rgb="FF000000"/>
      <name val="Arial"/>
    </font>
    <font>
      <sz val="11"/>
      <name val="Ubuntu"/>
      <family val="2"/>
    </font>
    <font>
      <sz val="10"/>
      <name val="Ubuntu"/>
      <family val="2"/>
    </font>
    <font>
      <sz val="16"/>
      <name val="Ubuntu"/>
      <family val="2"/>
    </font>
    <font>
      <u/>
      <sz val="10"/>
      <color rgb="FF0000FF"/>
      <name val="Ubuntu"/>
      <family val="2"/>
    </font>
    <font>
      <sz val="12"/>
      <name val="Ubuntu"/>
      <family val="2"/>
    </font>
    <font>
      <b/>
      <sz val="10"/>
      <name val="Ubuntu"/>
      <family val="2"/>
    </font>
    <font>
      <b/>
      <sz val="10"/>
      <color rgb="FFFFFFFF"/>
      <name val="Ubuntu"/>
      <family val="2"/>
    </font>
    <font>
      <sz val="10"/>
      <color rgb="FF000000"/>
      <name val="Ubuntu"/>
      <family val="2"/>
    </font>
    <font>
      <b/>
      <sz val="10"/>
      <color rgb="FF000000"/>
      <name val="Ubuntu"/>
      <family val="2"/>
    </font>
    <font>
      <sz val="18"/>
      <name val="Ubuntu"/>
      <family val="2"/>
    </font>
    <font>
      <b/>
      <sz val="11"/>
      <color rgb="FFFFFFFF"/>
      <name val="Ubuntu"/>
      <family val="2"/>
    </font>
    <font>
      <sz val="11"/>
      <color rgb="FF000000"/>
      <name val="Arial"/>
      <family val="2"/>
    </font>
    <font>
      <u/>
      <sz val="11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44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3" fillId="5" borderId="0" xfId="1" applyFill="1" applyAlignment="1">
      <alignment horizontal="left" vertical="top"/>
    </xf>
    <xf numFmtId="0" fontId="13" fillId="3" borderId="0" xfId="1" applyFill="1" applyAlignment="1">
      <alignment horizontal="left"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476867</xdr:colOff>
      <xdr:row>1</xdr:row>
      <xdr:rowOff>9525</xdr:rowOff>
    </xdr:from>
    <xdr:to>
      <xdr:col>6</xdr:col>
      <xdr:colOff>1103717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0514" y="177613"/>
          <a:ext cx="3249027" cy="216889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D6767840-3217-4C34-BAE8-46321DACC2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8E386F07-7B56-4A32-B276-2AD3EBF63E1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727658E2-A5E3-4BBD-9D03-17CC57F39AC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FBF56F72-5180-4012-90B4-676A07962B6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E317D3E7-BC45-4484-B267-2E373588E3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9976A5C-5573-40C7-9BD3-4AB0D74A8C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0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68E55C33-BB55-439D-87BD-B3982898E3E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53600" cy="9801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1126808</xdr:colOff>
      <xdr:row>1</xdr:row>
      <xdr:rowOff>9525</xdr:rowOff>
    </xdr:from>
    <xdr:to>
      <xdr:col>11</xdr:col>
      <xdr:colOff>61571</xdr:colOff>
      <xdr:row>10</xdr:row>
      <xdr:rowOff>38099</xdr:rowOff>
    </xdr:to>
    <xdr:pic>
      <xdr:nvPicPr>
        <xdr:cNvPr id="12" name="image00.png">
          <a:extLst>
            <a:ext uri="{FF2B5EF4-FFF2-40B4-BE49-F238E27FC236}">
              <a16:creationId xmlns:a16="http://schemas.microsoft.com/office/drawing/2014/main" id="{D163E3DD-A09E-4323-94C8-846248B15FFA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632" y="177613"/>
          <a:ext cx="3249027" cy="2168898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de/Adafruit-MCP3008-8-Channel-10-Bit-Interface/dp/B00NAY3RB2/ref=sr_1_2?ie=UTF8&amp;qid=1497789067&amp;sr=8-2&amp;keywords=mcp3008" TargetMode="External"/><Relationship Id="rId13" Type="http://schemas.openxmlformats.org/officeDocument/2006/relationships/hyperlink" Target="https://www.amazon.de/Seeedstudio-Grove-Temperature-Humidity-High-Accuracy/dp/B01BKA4G0I/ref=sr_1_8?ie=UTF8&amp;qid=1497789787&amp;sr=8-8&amp;keywords=grove+sensor+temperature" TargetMode="External"/><Relationship Id="rId18" Type="http://schemas.openxmlformats.org/officeDocument/2006/relationships/comments" Target="../comments1.xml"/><Relationship Id="rId3" Type="http://schemas.openxmlformats.org/officeDocument/2006/relationships/hyperlink" Target="https://www.kiwi-electronics.nl/grove-barometer-sensor-bmp280?gclid=CIzNkJ3ZztICFYM4GwodoScBCA" TargetMode="External"/><Relationship Id="rId7" Type="http://schemas.openxmlformats.org/officeDocument/2006/relationships/hyperlink" Target="https://www.kiwi-electronics.nl/MCP3008-8-kanaals-10-Bit-ADC-met-SPI-Interface?search=mcp3008" TargetMode="External"/><Relationship Id="rId12" Type="http://schemas.openxmlformats.org/officeDocument/2006/relationships/hyperlink" Target="http://www.dx.com/nl/p/k1208040-lm393-infrared-speed-sensor-module-for-arduino-black-150351?tc=EUR&amp;gclid=Cj0KEQjwyZjKBRDu--WG9ayT_ZEBEiQApZBFuJxbz1whNeKC50G5cnVxx_IfHisDc4P-40mWuvTgrjQaAspI8P8HAQ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://amazon.de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benl.rs-online.com/" TargetMode="External"/><Relationship Id="rId6" Type="http://schemas.openxmlformats.org/officeDocument/2006/relationships/hyperlink" Target="https://www.kiwi-electronics.nl/grove-light-sensor?search=light" TargetMode="External"/><Relationship Id="rId11" Type="http://schemas.openxmlformats.org/officeDocument/2006/relationships/hyperlink" Target="https://www.brico.be/nl/bouw-materialen/hout/timmerhout/j%C3%A9w%C3%A9-schaaflat-vuren-18-x-140-mm-x-180-cm/1817103" TargetMode="External"/><Relationship Id="rId5" Type="http://schemas.openxmlformats.org/officeDocument/2006/relationships/hyperlink" Target="https://www.kiwi-electronics.nl/grove-temperature-humidity-sensor-high-accuracy-mini?gclid=COPhsKv3ztICFde6GwodmboI2w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www.amazon.de/Stecker-Netzteil-Raspberry-ausreichende-Leistungsreserve/dp/B01E75SB2C/ref=sr_1_1?ie=UTF8&amp;qid=1497789224&amp;sr=8-1&amp;keywords=raspberry+pi+supply" TargetMode="External"/><Relationship Id="rId4" Type="http://schemas.openxmlformats.org/officeDocument/2006/relationships/hyperlink" Target="https://www.hobbyelectronica.nl/product/bmp280-i2c-of-spi-luchtdruk-temperatuur-sensor/" TargetMode="External"/><Relationship Id="rId9" Type="http://schemas.openxmlformats.org/officeDocument/2006/relationships/hyperlink" Target="https://www.amazon.de/Geschwindigkeitsmesssensor-Z%C3%A4hler-Infrarot-LM393-Arduino/dp/B01G5D5UEQ/ref=sr_1_3?ie=UTF8&amp;qid=1497789103&amp;sr=8-3&amp;keywords=lm393" TargetMode="External"/><Relationship Id="rId14" Type="http://schemas.openxmlformats.org/officeDocument/2006/relationships/hyperlink" Target="https://nl.aliexpress.com/item/Grove-Light-Sensor-v1-2-winder/3281280535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5"/>
  <sheetViews>
    <sheetView showGridLines="0" tabSelected="1" zoomScaleNormal="100" workbookViewId="0">
      <selection activeCell="C7" sqref="C7"/>
    </sheetView>
  </sheetViews>
  <sheetFormatPr defaultColWidth="15.125" defaultRowHeight="15" customHeight="1" x14ac:dyDescent="0.2"/>
  <cols>
    <col min="1" max="1" width="8" customWidth="1"/>
    <col min="2" max="2" width="27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 x14ac:dyDescent="0.25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3">
      <c r="A2" s="1"/>
      <c r="B2" s="3" t="s">
        <v>0</v>
      </c>
      <c r="C2" s="2" t="s">
        <v>23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3">
      <c r="A3" s="1"/>
      <c r="B3" s="3" t="s">
        <v>1</v>
      </c>
      <c r="C3" s="2" t="s">
        <v>24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 x14ac:dyDescent="0.3">
      <c r="A4" s="1"/>
      <c r="B4" s="3" t="s">
        <v>2</v>
      </c>
      <c r="C4" s="2" t="s">
        <v>25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 x14ac:dyDescent="0.3">
      <c r="A5" s="2"/>
      <c r="B5" s="3" t="s">
        <v>3</v>
      </c>
      <c r="C5" s="4" t="s">
        <v>40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">
      <c r="A6" s="2"/>
      <c r="B6" s="3" t="s">
        <v>4</v>
      </c>
      <c r="C6" s="6" t="str">
        <f>"2.0"</f>
        <v>2.0</v>
      </c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">
      <c r="A8" s="2"/>
      <c r="B8" s="3" t="s">
        <v>6</v>
      </c>
      <c r="C8" s="10">
        <f>BillOfMaterials!$E$26</f>
        <v>12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">
      <c r="A9" s="2"/>
      <c r="B9" s="3" t="s">
        <v>7</v>
      </c>
      <c r="C9" s="41">
        <f>BillOfMaterials!$J$26</f>
        <v>102.64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25">
      <c r="A10" s="2"/>
      <c r="B10" s="11"/>
      <c r="C10" s="12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25">
      <c r="A11" s="2"/>
      <c r="B11" s="11"/>
      <c r="C11" s="12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25">
      <c r="A12" s="2"/>
      <c r="B12" s="11"/>
      <c r="C12" s="12"/>
      <c r="D12" s="2"/>
      <c r="E12" s="9"/>
      <c r="F12" s="9"/>
      <c r="G12" s="13" t="s">
        <v>8</v>
      </c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 x14ac:dyDescent="0.25">
      <c r="A14" s="14" t="s">
        <v>9</v>
      </c>
      <c r="B14" s="14" t="s">
        <v>10</v>
      </c>
      <c r="C14" s="14" t="s">
        <v>44</v>
      </c>
      <c r="D14" s="15" t="s">
        <v>11</v>
      </c>
      <c r="E14" s="16" t="s">
        <v>12</v>
      </c>
      <c r="F14" s="16" t="s">
        <v>13</v>
      </c>
      <c r="G14" s="16" t="s">
        <v>14</v>
      </c>
      <c r="H14" s="16" t="s">
        <v>15</v>
      </c>
      <c r="I14" s="16" t="s">
        <v>16</v>
      </c>
      <c r="J14" s="16" t="s">
        <v>17</v>
      </c>
      <c r="K14" s="17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 x14ac:dyDescent="0.25">
      <c r="A15" s="18">
        <v>1</v>
      </c>
      <c r="B15" s="19" t="s">
        <v>29</v>
      </c>
      <c r="C15" s="19"/>
      <c r="D15" s="19">
        <v>3</v>
      </c>
      <c r="E15" s="20">
        <v>1</v>
      </c>
      <c r="F15" s="43" t="s">
        <v>27</v>
      </c>
      <c r="G15" s="43" t="s">
        <v>26</v>
      </c>
      <c r="H15" s="20">
        <v>1</v>
      </c>
      <c r="I15" s="21">
        <v>35</v>
      </c>
      <c r="J15" s="38">
        <f>BillOfMaterials!$E15*BillOfMaterials!$I15</f>
        <v>35</v>
      </c>
      <c r="K15" s="39">
        <v>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 x14ac:dyDescent="0.25">
      <c r="A16" s="22">
        <v>2</v>
      </c>
      <c r="B16" s="23" t="s">
        <v>41</v>
      </c>
      <c r="C16" s="23" t="s">
        <v>28</v>
      </c>
      <c r="D16" s="23"/>
      <c r="E16" s="24">
        <v>1</v>
      </c>
      <c r="F16" s="42" t="s">
        <v>55</v>
      </c>
      <c r="G16" s="22"/>
      <c r="H16" s="24">
        <v>1</v>
      </c>
      <c r="I16" s="25">
        <v>2</v>
      </c>
      <c r="J16" s="38">
        <f>BillOfMaterials!$E16*BillOfMaterials!$I16</f>
        <v>2</v>
      </c>
      <c r="K16" s="39">
        <v>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 x14ac:dyDescent="0.25">
      <c r="A17" s="18">
        <v>3</v>
      </c>
      <c r="B17" s="19" t="s">
        <v>42</v>
      </c>
      <c r="C17" s="19"/>
      <c r="D17" s="19"/>
      <c r="E17" s="20">
        <v>1</v>
      </c>
      <c r="F17" s="18" t="s">
        <v>63</v>
      </c>
      <c r="G17" s="18" t="s">
        <v>64</v>
      </c>
      <c r="H17" s="20">
        <v>1</v>
      </c>
      <c r="I17" s="21">
        <v>2</v>
      </c>
      <c r="J17" s="38">
        <f>BillOfMaterials!$E17*BillOfMaterials!$I17</f>
        <v>2</v>
      </c>
      <c r="K17" s="39">
        <v>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 x14ac:dyDescent="0.25">
      <c r="A18" s="22">
        <v>4</v>
      </c>
      <c r="B18" s="23" t="s">
        <v>31</v>
      </c>
      <c r="C18" s="23" t="s">
        <v>32</v>
      </c>
      <c r="D18" s="23"/>
      <c r="E18" s="24">
        <v>1</v>
      </c>
      <c r="F18" s="42" t="s">
        <v>34</v>
      </c>
      <c r="G18" s="42" t="s">
        <v>33</v>
      </c>
      <c r="H18" s="24"/>
      <c r="I18" s="25"/>
      <c r="J18" s="38">
        <v>9.9499999999999993</v>
      </c>
      <c r="K18" s="39">
        <v>9.9499999999999993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 x14ac:dyDescent="0.25">
      <c r="A19" s="18">
        <v>5</v>
      </c>
      <c r="B19" s="19" t="s">
        <v>35</v>
      </c>
      <c r="C19" s="19" t="s">
        <v>30</v>
      </c>
      <c r="D19" s="19"/>
      <c r="E19" s="20">
        <v>1</v>
      </c>
      <c r="F19" s="43" t="s">
        <v>36</v>
      </c>
      <c r="G19" s="43" t="s">
        <v>65</v>
      </c>
      <c r="H19" s="20">
        <v>1</v>
      </c>
      <c r="I19" s="21">
        <v>12.95</v>
      </c>
      <c r="J19" s="38">
        <f>BillOfMaterials!$E19*BillOfMaterials!$I19</f>
        <v>12.95</v>
      </c>
      <c r="K19" s="39">
        <v>12.95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 x14ac:dyDescent="0.25">
      <c r="A20" s="22">
        <v>6</v>
      </c>
      <c r="B20" s="23" t="s">
        <v>39</v>
      </c>
      <c r="C20" s="23" t="s">
        <v>37</v>
      </c>
      <c r="D20" s="23"/>
      <c r="E20" s="24">
        <v>1</v>
      </c>
      <c r="F20" s="42" t="s">
        <v>38</v>
      </c>
      <c r="G20" s="42" t="s">
        <v>66</v>
      </c>
      <c r="H20" s="24">
        <v>1</v>
      </c>
      <c r="I20" s="25">
        <v>3.5</v>
      </c>
      <c r="J20" s="38">
        <f>BillOfMaterials!$E20*BillOfMaterials!$I20</f>
        <v>3.5</v>
      </c>
      <c r="K20" s="39">
        <v>3.5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18">
        <v>7</v>
      </c>
      <c r="B21" s="19" t="s">
        <v>43</v>
      </c>
      <c r="C21" s="19" t="s">
        <v>45</v>
      </c>
      <c r="D21" s="19"/>
      <c r="E21" s="20">
        <v>1</v>
      </c>
      <c r="F21" s="18" t="s">
        <v>63</v>
      </c>
      <c r="G21" s="18" t="s">
        <v>64</v>
      </c>
      <c r="H21" s="20">
        <v>1</v>
      </c>
      <c r="I21" s="21">
        <v>10</v>
      </c>
      <c r="J21" s="38">
        <f>BillOfMaterials!$E21*BillOfMaterials!$I21</f>
        <v>10</v>
      </c>
      <c r="K21" s="39">
        <v>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 x14ac:dyDescent="0.25">
      <c r="A22" s="22">
        <v>8</v>
      </c>
      <c r="B22" s="23" t="s">
        <v>46</v>
      </c>
      <c r="C22" s="23" t="s">
        <v>47</v>
      </c>
      <c r="D22" s="23"/>
      <c r="E22" s="24">
        <v>1</v>
      </c>
      <c r="F22" s="42" t="s">
        <v>52</v>
      </c>
      <c r="G22" s="42" t="s">
        <v>53</v>
      </c>
      <c r="H22" s="24">
        <v>1</v>
      </c>
      <c r="I22" s="25">
        <v>8</v>
      </c>
      <c r="J22" s="38">
        <f>BillOfMaterials!$E22*BillOfMaterials!$I22</f>
        <v>8</v>
      </c>
      <c r="K22" s="39">
        <v>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 x14ac:dyDescent="0.25">
      <c r="A23" s="18">
        <v>9</v>
      </c>
      <c r="B23" s="19" t="s">
        <v>48</v>
      </c>
      <c r="C23" s="19" t="s">
        <v>49</v>
      </c>
      <c r="D23" s="19"/>
      <c r="E23" s="20">
        <v>1</v>
      </c>
      <c r="F23" s="43" t="s">
        <v>54</v>
      </c>
      <c r="G23" s="43" t="s">
        <v>62</v>
      </c>
      <c r="H23" s="20">
        <v>1</v>
      </c>
      <c r="I23" s="21">
        <v>2.94</v>
      </c>
      <c r="J23" s="38">
        <f>BillOfMaterials!$E23*BillOfMaterials!$I23</f>
        <v>2.94</v>
      </c>
      <c r="K23" s="39">
        <v>2.94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 x14ac:dyDescent="0.25">
      <c r="A24" s="22">
        <v>10</v>
      </c>
      <c r="B24" s="23" t="s">
        <v>50</v>
      </c>
      <c r="C24" s="23" t="s">
        <v>51</v>
      </c>
      <c r="D24" s="23"/>
      <c r="E24" s="24">
        <v>2</v>
      </c>
      <c r="F24" s="42" t="s">
        <v>60</v>
      </c>
      <c r="G24" s="24" t="s">
        <v>61</v>
      </c>
      <c r="H24" s="24">
        <v>1</v>
      </c>
      <c r="I24" s="25">
        <v>7.4</v>
      </c>
      <c r="J24" s="38">
        <f>BillOfMaterials!$E24*BillOfMaterials!$I24</f>
        <v>14.8</v>
      </c>
      <c r="K24" s="39">
        <v>16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 x14ac:dyDescent="0.25">
      <c r="A25" s="18">
        <v>11</v>
      </c>
      <c r="B25" s="19" t="s">
        <v>56</v>
      </c>
      <c r="C25" s="19" t="s">
        <v>57</v>
      </c>
      <c r="D25" s="19"/>
      <c r="E25" s="20">
        <v>1</v>
      </c>
      <c r="F25" s="43" t="s">
        <v>58</v>
      </c>
      <c r="G25" s="20" t="s">
        <v>59</v>
      </c>
      <c r="H25" s="20">
        <v>1</v>
      </c>
      <c r="I25" s="21">
        <v>1.5</v>
      </c>
      <c r="J25" s="38">
        <f>BillOfMaterials!$E25*BillOfMaterials!$I25</f>
        <v>1.5</v>
      </c>
      <c r="K25" s="39">
        <v>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 x14ac:dyDescent="0.25">
      <c r="A26" s="26"/>
      <c r="B26" s="26" t="s">
        <v>19</v>
      </c>
      <c r="C26" s="26"/>
      <c r="D26" s="26"/>
      <c r="E26" s="27">
        <f>SUBTOTAL(109,BillOfMaterials!$E$15:$E$25)</f>
        <v>12</v>
      </c>
      <c r="F26" s="27"/>
      <c r="G26" s="27"/>
      <c r="H26" s="27"/>
      <c r="I26" s="28"/>
      <c r="J26" s="40">
        <f>SUBTOTAL(109,BillOfMaterials!$J$15:$J$25)</f>
        <v>102.64</v>
      </c>
      <c r="K26" s="40">
        <f>SUM(K15:K25)</f>
        <v>47.34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 x14ac:dyDescent="0.25">
      <c r="A27" s="1"/>
      <c r="B27" s="2"/>
      <c r="C27" s="2"/>
      <c r="D27" s="2"/>
      <c r="E27" s="2"/>
      <c r="F27" s="2"/>
      <c r="G27" s="2"/>
      <c r="H27" s="1"/>
      <c r="I27" s="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 x14ac:dyDescent="0.25">
      <c r="A28" s="1"/>
      <c r="B28" s="2"/>
      <c r="C28" s="2"/>
      <c r="D28" s="2"/>
      <c r="E28" s="2"/>
      <c r="F28" s="2"/>
      <c r="G28" s="2"/>
      <c r="H28" s="1"/>
      <c r="I28" s="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 x14ac:dyDescent="0.25">
      <c r="A29" s="1"/>
      <c r="B29" s="2"/>
      <c r="C29" s="2"/>
      <c r="D29" s="2"/>
      <c r="E29" s="2"/>
      <c r="F29" s="2"/>
      <c r="G29" s="2"/>
      <c r="H29" s="1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 x14ac:dyDescent="0.25">
      <c r="A30" s="1"/>
      <c r="B30" s="2"/>
      <c r="C30" s="2"/>
      <c r="D30" s="2"/>
      <c r="E30" s="1"/>
      <c r="F30" s="1"/>
      <c r="G30" s="1"/>
      <c r="H30" s="1"/>
      <c r="I30" s="1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25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25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25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25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25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25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25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25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5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25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25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25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25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25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25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 x14ac:dyDescent="0.25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25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25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25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25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25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25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25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 x14ac:dyDescent="0.25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 x14ac:dyDescent="0.25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 x14ac:dyDescent="0.25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 x14ac:dyDescent="0.25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 x14ac:dyDescent="0.25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 x14ac:dyDescent="0.25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 x14ac:dyDescent="0.25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 x14ac:dyDescent="0.25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 x14ac:dyDescent="0.25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 x14ac:dyDescent="0.25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5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 x14ac:dyDescent="0.25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 x14ac:dyDescent="0.25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 x14ac:dyDescent="0.25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 x14ac:dyDescent="0.25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 x14ac:dyDescent="0.25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 x14ac:dyDescent="0.25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 x14ac:dyDescent="0.25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 x14ac:dyDescent="0.25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 x14ac:dyDescent="0.25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 x14ac:dyDescent="0.25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 x14ac:dyDescent="0.25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 x14ac:dyDescent="0.25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 x14ac:dyDescent="0.25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 x14ac:dyDescent="0.25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 x14ac:dyDescent="0.25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 x14ac:dyDescent="0.25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25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 x14ac:dyDescent="0.25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x14ac:dyDescent="0.25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x14ac:dyDescent="0.25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x14ac:dyDescent="0.25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 x14ac:dyDescent="0.25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 x14ac:dyDescent="0.25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 x14ac:dyDescent="0.25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 x14ac:dyDescent="0.25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 x14ac:dyDescent="0.25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 x14ac:dyDescent="0.25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 x14ac:dyDescent="0.25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 x14ac:dyDescent="0.25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 x14ac:dyDescent="0.25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 x14ac:dyDescent="0.25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 x14ac:dyDescent="0.25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 x14ac:dyDescent="0.25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 x14ac:dyDescent="0.25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 x14ac:dyDescent="0.25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 x14ac:dyDescent="0.25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 x14ac:dyDescent="0.25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 x14ac:dyDescent="0.25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 x14ac:dyDescent="0.25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 x14ac:dyDescent="0.25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 x14ac:dyDescent="0.25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 x14ac:dyDescent="0.25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 x14ac:dyDescent="0.25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 x14ac:dyDescent="0.25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 x14ac:dyDescent="0.25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 x14ac:dyDescent="0.25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 x14ac:dyDescent="0.25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 x14ac:dyDescent="0.25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 x14ac:dyDescent="0.25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 x14ac:dyDescent="0.25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 x14ac:dyDescent="0.25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 x14ac:dyDescent="0.25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 x14ac:dyDescent="0.25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 x14ac:dyDescent="0.25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 x14ac:dyDescent="0.25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 x14ac:dyDescent="0.25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 x14ac:dyDescent="0.25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 x14ac:dyDescent="0.25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 x14ac:dyDescent="0.25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 x14ac:dyDescent="0.25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 x14ac:dyDescent="0.25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 x14ac:dyDescent="0.25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 x14ac:dyDescent="0.25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 x14ac:dyDescent="0.25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 x14ac:dyDescent="0.25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 x14ac:dyDescent="0.25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5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 x14ac:dyDescent="0.25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 x14ac:dyDescent="0.25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 x14ac:dyDescent="0.25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 x14ac:dyDescent="0.25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 x14ac:dyDescent="0.25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 x14ac:dyDescent="0.25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 x14ac:dyDescent="0.25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 x14ac:dyDescent="0.25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 x14ac:dyDescent="0.25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 x14ac:dyDescent="0.25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 x14ac:dyDescent="0.25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 x14ac:dyDescent="0.25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 x14ac:dyDescent="0.25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 x14ac:dyDescent="0.25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 x14ac:dyDescent="0.25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 x14ac:dyDescent="0.25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 x14ac:dyDescent="0.25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 x14ac:dyDescent="0.25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 x14ac:dyDescent="0.25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 x14ac:dyDescent="0.25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 x14ac:dyDescent="0.25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 x14ac:dyDescent="0.25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 x14ac:dyDescent="0.25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 x14ac:dyDescent="0.25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 x14ac:dyDescent="0.25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 x14ac:dyDescent="0.25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 x14ac:dyDescent="0.25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 x14ac:dyDescent="0.25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 x14ac:dyDescent="0.25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 x14ac:dyDescent="0.25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25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 x14ac:dyDescent="0.25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 x14ac:dyDescent="0.25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 x14ac:dyDescent="0.25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 x14ac:dyDescent="0.25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5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 x14ac:dyDescent="0.25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 x14ac:dyDescent="0.25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 x14ac:dyDescent="0.25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 x14ac:dyDescent="0.25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 x14ac:dyDescent="0.25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 x14ac:dyDescent="0.25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 x14ac:dyDescent="0.25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 x14ac:dyDescent="0.25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 x14ac:dyDescent="0.25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 x14ac:dyDescent="0.25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 x14ac:dyDescent="0.25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 x14ac:dyDescent="0.25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 x14ac:dyDescent="0.25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 x14ac:dyDescent="0.25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 x14ac:dyDescent="0.25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 x14ac:dyDescent="0.25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 x14ac:dyDescent="0.25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 x14ac:dyDescent="0.25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 x14ac:dyDescent="0.25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 x14ac:dyDescent="0.25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 x14ac:dyDescent="0.25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 x14ac:dyDescent="0.25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 x14ac:dyDescent="0.25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 x14ac:dyDescent="0.25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 x14ac:dyDescent="0.25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 x14ac:dyDescent="0.25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 x14ac:dyDescent="0.25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 x14ac:dyDescent="0.25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 x14ac:dyDescent="0.25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 x14ac:dyDescent="0.25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 x14ac:dyDescent="0.25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 x14ac:dyDescent="0.25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 x14ac:dyDescent="0.25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 x14ac:dyDescent="0.25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 x14ac:dyDescent="0.25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 x14ac:dyDescent="0.25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 x14ac:dyDescent="0.25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 x14ac:dyDescent="0.25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 x14ac:dyDescent="0.25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 x14ac:dyDescent="0.25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 x14ac:dyDescent="0.25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 x14ac:dyDescent="0.25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 x14ac:dyDescent="0.25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 x14ac:dyDescent="0.25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 x14ac:dyDescent="0.25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 x14ac:dyDescent="0.25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 x14ac:dyDescent="0.25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 x14ac:dyDescent="0.25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 x14ac:dyDescent="0.25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 x14ac:dyDescent="0.25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 x14ac:dyDescent="0.25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 x14ac:dyDescent="0.25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 x14ac:dyDescent="0.25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 x14ac:dyDescent="0.25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 x14ac:dyDescent="0.25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 x14ac:dyDescent="0.25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 x14ac:dyDescent="0.25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 x14ac:dyDescent="0.25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 x14ac:dyDescent="0.25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 x14ac:dyDescent="0.25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 x14ac:dyDescent="0.25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 x14ac:dyDescent="0.25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 x14ac:dyDescent="0.25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 x14ac:dyDescent="0.25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 x14ac:dyDescent="0.25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 x14ac:dyDescent="0.25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 x14ac:dyDescent="0.25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 x14ac:dyDescent="0.25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 x14ac:dyDescent="0.25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 x14ac:dyDescent="0.25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 x14ac:dyDescent="0.25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 x14ac:dyDescent="0.25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 x14ac:dyDescent="0.25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 x14ac:dyDescent="0.25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 x14ac:dyDescent="0.25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 x14ac:dyDescent="0.25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 x14ac:dyDescent="0.25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 x14ac:dyDescent="0.25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 x14ac:dyDescent="0.25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 x14ac:dyDescent="0.25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 x14ac:dyDescent="0.25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 x14ac:dyDescent="0.25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 x14ac:dyDescent="0.25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 x14ac:dyDescent="0.25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 x14ac:dyDescent="0.25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 x14ac:dyDescent="0.25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 x14ac:dyDescent="0.25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 x14ac:dyDescent="0.25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 x14ac:dyDescent="0.25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 x14ac:dyDescent="0.25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 x14ac:dyDescent="0.25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 x14ac:dyDescent="0.25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 x14ac:dyDescent="0.25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 x14ac:dyDescent="0.25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 x14ac:dyDescent="0.25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 x14ac:dyDescent="0.25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 x14ac:dyDescent="0.25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 x14ac:dyDescent="0.25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 x14ac:dyDescent="0.25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 x14ac:dyDescent="0.25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 x14ac:dyDescent="0.25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 x14ac:dyDescent="0.25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 x14ac:dyDescent="0.25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 x14ac:dyDescent="0.25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 x14ac:dyDescent="0.25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 x14ac:dyDescent="0.25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 x14ac:dyDescent="0.25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 x14ac:dyDescent="0.25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 x14ac:dyDescent="0.25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 x14ac:dyDescent="0.25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 x14ac:dyDescent="0.25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 x14ac:dyDescent="0.25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 x14ac:dyDescent="0.25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 x14ac:dyDescent="0.25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 x14ac:dyDescent="0.25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 x14ac:dyDescent="0.25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 x14ac:dyDescent="0.25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 x14ac:dyDescent="0.25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 x14ac:dyDescent="0.25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 x14ac:dyDescent="0.25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 x14ac:dyDescent="0.25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 x14ac:dyDescent="0.25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 x14ac:dyDescent="0.25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 x14ac:dyDescent="0.25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 x14ac:dyDescent="0.25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 x14ac:dyDescent="0.25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 x14ac:dyDescent="0.25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 x14ac:dyDescent="0.25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 x14ac:dyDescent="0.25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 x14ac:dyDescent="0.25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 x14ac:dyDescent="0.25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 x14ac:dyDescent="0.25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 x14ac:dyDescent="0.25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 x14ac:dyDescent="0.25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 x14ac:dyDescent="0.25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 x14ac:dyDescent="0.25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 x14ac:dyDescent="0.25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 x14ac:dyDescent="0.25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 x14ac:dyDescent="0.25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 x14ac:dyDescent="0.25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 x14ac:dyDescent="0.25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 x14ac:dyDescent="0.25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 x14ac:dyDescent="0.25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 x14ac:dyDescent="0.25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 x14ac:dyDescent="0.25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 x14ac:dyDescent="0.25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 x14ac:dyDescent="0.25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 x14ac:dyDescent="0.25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 x14ac:dyDescent="0.25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 x14ac:dyDescent="0.25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 x14ac:dyDescent="0.25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 x14ac:dyDescent="0.25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 x14ac:dyDescent="0.25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 x14ac:dyDescent="0.25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 x14ac:dyDescent="0.25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 x14ac:dyDescent="0.25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 x14ac:dyDescent="0.25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 x14ac:dyDescent="0.25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 x14ac:dyDescent="0.25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 x14ac:dyDescent="0.25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 x14ac:dyDescent="0.25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 x14ac:dyDescent="0.25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 x14ac:dyDescent="0.25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 x14ac:dyDescent="0.25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 x14ac:dyDescent="0.25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 x14ac:dyDescent="0.25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 x14ac:dyDescent="0.25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 x14ac:dyDescent="0.25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 x14ac:dyDescent="0.25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 x14ac:dyDescent="0.25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 x14ac:dyDescent="0.25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 x14ac:dyDescent="0.25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 x14ac:dyDescent="0.25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 x14ac:dyDescent="0.25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 x14ac:dyDescent="0.25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 x14ac:dyDescent="0.25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 x14ac:dyDescent="0.25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 x14ac:dyDescent="0.25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 x14ac:dyDescent="0.25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 x14ac:dyDescent="0.25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 x14ac:dyDescent="0.25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 x14ac:dyDescent="0.25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 x14ac:dyDescent="0.25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 x14ac:dyDescent="0.25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 x14ac:dyDescent="0.25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 x14ac:dyDescent="0.25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 x14ac:dyDescent="0.25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 x14ac:dyDescent="0.25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 x14ac:dyDescent="0.25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 x14ac:dyDescent="0.25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 x14ac:dyDescent="0.25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 x14ac:dyDescent="0.25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 x14ac:dyDescent="0.25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 x14ac:dyDescent="0.25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 x14ac:dyDescent="0.25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 x14ac:dyDescent="0.25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 x14ac:dyDescent="0.25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 x14ac:dyDescent="0.25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 x14ac:dyDescent="0.25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 x14ac:dyDescent="0.25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 x14ac:dyDescent="0.25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 x14ac:dyDescent="0.25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 x14ac:dyDescent="0.25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5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 x14ac:dyDescent="0.25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 x14ac:dyDescent="0.25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 x14ac:dyDescent="0.25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 x14ac:dyDescent="0.25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 x14ac:dyDescent="0.25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 x14ac:dyDescent="0.25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 x14ac:dyDescent="0.25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 x14ac:dyDescent="0.25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 x14ac:dyDescent="0.25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 x14ac:dyDescent="0.25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 x14ac:dyDescent="0.25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 x14ac:dyDescent="0.25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 x14ac:dyDescent="0.25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 x14ac:dyDescent="0.25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 x14ac:dyDescent="0.25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 x14ac:dyDescent="0.25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 x14ac:dyDescent="0.25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 x14ac:dyDescent="0.25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 x14ac:dyDescent="0.25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 x14ac:dyDescent="0.25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 x14ac:dyDescent="0.25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 x14ac:dyDescent="0.25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 x14ac:dyDescent="0.25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 x14ac:dyDescent="0.25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 x14ac:dyDescent="0.25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 x14ac:dyDescent="0.25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 x14ac:dyDescent="0.25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 x14ac:dyDescent="0.25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 x14ac:dyDescent="0.25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 x14ac:dyDescent="0.25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 x14ac:dyDescent="0.25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 x14ac:dyDescent="0.25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 x14ac:dyDescent="0.25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 x14ac:dyDescent="0.25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 x14ac:dyDescent="0.25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 x14ac:dyDescent="0.25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 x14ac:dyDescent="0.25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 x14ac:dyDescent="0.25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 x14ac:dyDescent="0.25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 x14ac:dyDescent="0.25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 x14ac:dyDescent="0.25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 x14ac:dyDescent="0.25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 x14ac:dyDescent="0.25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 x14ac:dyDescent="0.25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 x14ac:dyDescent="0.25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 x14ac:dyDescent="0.25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 x14ac:dyDescent="0.25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 x14ac:dyDescent="0.25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 x14ac:dyDescent="0.25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 x14ac:dyDescent="0.25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 x14ac:dyDescent="0.25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 x14ac:dyDescent="0.25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 x14ac:dyDescent="0.25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 x14ac:dyDescent="0.25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 x14ac:dyDescent="0.25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 x14ac:dyDescent="0.25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 x14ac:dyDescent="0.25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 x14ac:dyDescent="0.25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 x14ac:dyDescent="0.25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 x14ac:dyDescent="0.25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 x14ac:dyDescent="0.25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 x14ac:dyDescent="0.25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 x14ac:dyDescent="0.25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 x14ac:dyDescent="0.25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 x14ac:dyDescent="0.25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 x14ac:dyDescent="0.25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 x14ac:dyDescent="0.25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 x14ac:dyDescent="0.25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 x14ac:dyDescent="0.25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 x14ac:dyDescent="0.25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 x14ac:dyDescent="0.25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 x14ac:dyDescent="0.25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 x14ac:dyDescent="0.25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 x14ac:dyDescent="0.25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 x14ac:dyDescent="0.25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 x14ac:dyDescent="0.25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 x14ac:dyDescent="0.25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 x14ac:dyDescent="0.25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 x14ac:dyDescent="0.25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 x14ac:dyDescent="0.25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 x14ac:dyDescent="0.25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 x14ac:dyDescent="0.25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 x14ac:dyDescent="0.25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 x14ac:dyDescent="0.25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 x14ac:dyDescent="0.25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 x14ac:dyDescent="0.25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 x14ac:dyDescent="0.25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 x14ac:dyDescent="0.25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 x14ac:dyDescent="0.25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 x14ac:dyDescent="0.25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 x14ac:dyDescent="0.25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 x14ac:dyDescent="0.25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 x14ac:dyDescent="0.25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 x14ac:dyDescent="0.25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 x14ac:dyDescent="0.25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 x14ac:dyDescent="0.25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 x14ac:dyDescent="0.25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 x14ac:dyDescent="0.25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 x14ac:dyDescent="0.25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 x14ac:dyDescent="0.25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 x14ac:dyDescent="0.25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 x14ac:dyDescent="0.25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 x14ac:dyDescent="0.25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 x14ac:dyDescent="0.25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 x14ac:dyDescent="0.25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 x14ac:dyDescent="0.25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 x14ac:dyDescent="0.25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 x14ac:dyDescent="0.25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 x14ac:dyDescent="0.25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 x14ac:dyDescent="0.25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 x14ac:dyDescent="0.25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 x14ac:dyDescent="0.25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 x14ac:dyDescent="0.25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 x14ac:dyDescent="0.25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 x14ac:dyDescent="0.25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 x14ac:dyDescent="0.25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 x14ac:dyDescent="0.25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 x14ac:dyDescent="0.25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 x14ac:dyDescent="0.25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 x14ac:dyDescent="0.25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 x14ac:dyDescent="0.25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 x14ac:dyDescent="0.25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 x14ac:dyDescent="0.25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 x14ac:dyDescent="0.25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 x14ac:dyDescent="0.25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 x14ac:dyDescent="0.25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 x14ac:dyDescent="0.25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 x14ac:dyDescent="0.25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 x14ac:dyDescent="0.25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 x14ac:dyDescent="0.25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 x14ac:dyDescent="0.25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 x14ac:dyDescent="0.25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 x14ac:dyDescent="0.25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 x14ac:dyDescent="0.25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 x14ac:dyDescent="0.25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 x14ac:dyDescent="0.25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 x14ac:dyDescent="0.25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 x14ac:dyDescent="0.25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 x14ac:dyDescent="0.25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 x14ac:dyDescent="0.25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 x14ac:dyDescent="0.25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 x14ac:dyDescent="0.25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 x14ac:dyDescent="0.25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 x14ac:dyDescent="0.25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 x14ac:dyDescent="0.25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 x14ac:dyDescent="0.25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 x14ac:dyDescent="0.25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 x14ac:dyDescent="0.25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 x14ac:dyDescent="0.25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 x14ac:dyDescent="0.25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 x14ac:dyDescent="0.25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 x14ac:dyDescent="0.25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 x14ac:dyDescent="0.25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 x14ac:dyDescent="0.25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 x14ac:dyDescent="0.25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 x14ac:dyDescent="0.25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 x14ac:dyDescent="0.25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 x14ac:dyDescent="0.25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 x14ac:dyDescent="0.25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 x14ac:dyDescent="0.25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 x14ac:dyDescent="0.25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 x14ac:dyDescent="0.25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 x14ac:dyDescent="0.25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 x14ac:dyDescent="0.25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 x14ac:dyDescent="0.25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 x14ac:dyDescent="0.25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 x14ac:dyDescent="0.25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 x14ac:dyDescent="0.25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 x14ac:dyDescent="0.25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 x14ac:dyDescent="0.25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 x14ac:dyDescent="0.25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 x14ac:dyDescent="0.25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 x14ac:dyDescent="0.25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 x14ac:dyDescent="0.25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 x14ac:dyDescent="0.25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 x14ac:dyDescent="0.25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 x14ac:dyDescent="0.25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 x14ac:dyDescent="0.25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 x14ac:dyDescent="0.25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 x14ac:dyDescent="0.25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 x14ac:dyDescent="0.25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 x14ac:dyDescent="0.25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 x14ac:dyDescent="0.25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 x14ac:dyDescent="0.25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 x14ac:dyDescent="0.25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 x14ac:dyDescent="0.25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 x14ac:dyDescent="0.25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 x14ac:dyDescent="0.25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 x14ac:dyDescent="0.25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 x14ac:dyDescent="0.25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 x14ac:dyDescent="0.25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 x14ac:dyDescent="0.25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 x14ac:dyDescent="0.25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 x14ac:dyDescent="0.25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 x14ac:dyDescent="0.25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 x14ac:dyDescent="0.25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 x14ac:dyDescent="0.25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 x14ac:dyDescent="0.25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 x14ac:dyDescent="0.25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 x14ac:dyDescent="0.25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 x14ac:dyDescent="0.25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 x14ac:dyDescent="0.25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 x14ac:dyDescent="0.25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 x14ac:dyDescent="0.25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 x14ac:dyDescent="0.25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 x14ac:dyDescent="0.25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 x14ac:dyDescent="0.25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 x14ac:dyDescent="0.25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 x14ac:dyDescent="0.25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 x14ac:dyDescent="0.25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 x14ac:dyDescent="0.25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 x14ac:dyDescent="0.25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 x14ac:dyDescent="0.25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 x14ac:dyDescent="0.25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 x14ac:dyDescent="0.25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 x14ac:dyDescent="0.25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 x14ac:dyDescent="0.25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 x14ac:dyDescent="0.25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 x14ac:dyDescent="0.25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 x14ac:dyDescent="0.25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 x14ac:dyDescent="0.25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 x14ac:dyDescent="0.25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 x14ac:dyDescent="0.25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 x14ac:dyDescent="0.25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 x14ac:dyDescent="0.25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 x14ac:dyDescent="0.25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 x14ac:dyDescent="0.25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 x14ac:dyDescent="0.25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 x14ac:dyDescent="0.25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 x14ac:dyDescent="0.25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 x14ac:dyDescent="0.25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 x14ac:dyDescent="0.25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 x14ac:dyDescent="0.25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 x14ac:dyDescent="0.25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 x14ac:dyDescent="0.25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 x14ac:dyDescent="0.25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 x14ac:dyDescent="0.25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 x14ac:dyDescent="0.25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 x14ac:dyDescent="0.25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 x14ac:dyDescent="0.25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 x14ac:dyDescent="0.25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 x14ac:dyDescent="0.25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 x14ac:dyDescent="0.25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 x14ac:dyDescent="0.25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 x14ac:dyDescent="0.25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 x14ac:dyDescent="0.25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 x14ac:dyDescent="0.25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 x14ac:dyDescent="0.25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 x14ac:dyDescent="0.25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 x14ac:dyDescent="0.25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 x14ac:dyDescent="0.25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 x14ac:dyDescent="0.25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 x14ac:dyDescent="0.25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 x14ac:dyDescent="0.25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 x14ac:dyDescent="0.25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 x14ac:dyDescent="0.25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 x14ac:dyDescent="0.25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 x14ac:dyDescent="0.25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 x14ac:dyDescent="0.25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 x14ac:dyDescent="0.25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 x14ac:dyDescent="0.25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 x14ac:dyDescent="0.25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 x14ac:dyDescent="0.25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 x14ac:dyDescent="0.25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 x14ac:dyDescent="0.25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 x14ac:dyDescent="0.25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 x14ac:dyDescent="0.25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 x14ac:dyDescent="0.25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 x14ac:dyDescent="0.25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 x14ac:dyDescent="0.25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 x14ac:dyDescent="0.25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 x14ac:dyDescent="0.25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 x14ac:dyDescent="0.25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 x14ac:dyDescent="0.25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 x14ac:dyDescent="0.25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 x14ac:dyDescent="0.25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 x14ac:dyDescent="0.25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 x14ac:dyDescent="0.25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 x14ac:dyDescent="0.25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 x14ac:dyDescent="0.25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 x14ac:dyDescent="0.25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 x14ac:dyDescent="0.25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 x14ac:dyDescent="0.25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 x14ac:dyDescent="0.25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 x14ac:dyDescent="0.25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 x14ac:dyDescent="0.25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 x14ac:dyDescent="0.25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 x14ac:dyDescent="0.25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 x14ac:dyDescent="0.25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 x14ac:dyDescent="0.25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 x14ac:dyDescent="0.25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 x14ac:dyDescent="0.25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 x14ac:dyDescent="0.25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 x14ac:dyDescent="0.25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 x14ac:dyDescent="0.25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 x14ac:dyDescent="0.25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 x14ac:dyDescent="0.25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 x14ac:dyDescent="0.25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 x14ac:dyDescent="0.25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 x14ac:dyDescent="0.25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 x14ac:dyDescent="0.25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 x14ac:dyDescent="0.25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 x14ac:dyDescent="0.25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 x14ac:dyDescent="0.25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 x14ac:dyDescent="0.25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 x14ac:dyDescent="0.25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 x14ac:dyDescent="0.25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 x14ac:dyDescent="0.25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 x14ac:dyDescent="0.25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 x14ac:dyDescent="0.25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 x14ac:dyDescent="0.25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 x14ac:dyDescent="0.25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 x14ac:dyDescent="0.25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 x14ac:dyDescent="0.25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 x14ac:dyDescent="0.25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 x14ac:dyDescent="0.25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 x14ac:dyDescent="0.25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 x14ac:dyDescent="0.25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 x14ac:dyDescent="0.25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 x14ac:dyDescent="0.25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 x14ac:dyDescent="0.25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 x14ac:dyDescent="0.25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 x14ac:dyDescent="0.25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 x14ac:dyDescent="0.25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 x14ac:dyDescent="0.25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 x14ac:dyDescent="0.25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 x14ac:dyDescent="0.25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 x14ac:dyDescent="0.25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 x14ac:dyDescent="0.25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 x14ac:dyDescent="0.25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 x14ac:dyDescent="0.25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 x14ac:dyDescent="0.25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 x14ac:dyDescent="0.25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 x14ac:dyDescent="0.25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 x14ac:dyDescent="0.25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 x14ac:dyDescent="0.25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 x14ac:dyDescent="0.25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 x14ac:dyDescent="0.25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 x14ac:dyDescent="0.25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 x14ac:dyDescent="0.25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 x14ac:dyDescent="0.25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 x14ac:dyDescent="0.25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 x14ac:dyDescent="0.25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 x14ac:dyDescent="0.25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 x14ac:dyDescent="0.25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 x14ac:dyDescent="0.25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 x14ac:dyDescent="0.25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 x14ac:dyDescent="0.25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 x14ac:dyDescent="0.25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 x14ac:dyDescent="0.25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 x14ac:dyDescent="0.25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 x14ac:dyDescent="0.25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 x14ac:dyDescent="0.25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 x14ac:dyDescent="0.25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 x14ac:dyDescent="0.25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 x14ac:dyDescent="0.25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 x14ac:dyDescent="0.25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 x14ac:dyDescent="0.25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 x14ac:dyDescent="0.25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 x14ac:dyDescent="0.25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 x14ac:dyDescent="0.25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 x14ac:dyDescent="0.25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 x14ac:dyDescent="0.25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 x14ac:dyDescent="0.25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 x14ac:dyDescent="0.25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 x14ac:dyDescent="0.25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 x14ac:dyDescent="0.25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 x14ac:dyDescent="0.25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 x14ac:dyDescent="0.25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 x14ac:dyDescent="0.25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 x14ac:dyDescent="0.25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 x14ac:dyDescent="0.25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 x14ac:dyDescent="0.25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 x14ac:dyDescent="0.25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 x14ac:dyDescent="0.25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 x14ac:dyDescent="0.25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 x14ac:dyDescent="0.25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 x14ac:dyDescent="0.25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 x14ac:dyDescent="0.25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 x14ac:dyDescent="0.25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 x14ac:dyDescent="0.25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 x14ac:dyDescent="0.25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 x14ac:dyDescent="0.25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 x14ac:dyDescent="0.25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 x14ac:dyDescent="0.25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 x14ac:dyDescent="0.25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 x14ac:dyDescent="0.25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 x14ac:dyDescent="0.25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 x14ac:dyDescent="0.25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 x14ac:dyDescent="0.25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 x14ac:dyDescent="0.25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 x14ac:dyDescent="0.25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 x14ac:dyDescent="0.25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 x14ac:dyDescent="0.25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 x14ac:dyDescent="0.25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 x14ac:dyDescent="0.25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 x14ac:dyDescent="0.25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 x14ac:dyDescent="0.25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 x14ac:dyDescent="0.25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 x14ac:dyDescent="0.25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 x14ac:dyDescent="0.25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 x14ac:dyDescent="0.25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 x14ac:dyDescent="0.25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 x14ac:dyDescent="0.25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 x14ac:dyDescent="0.25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 x14ac:dyDescent="0.25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 x14ac:dyDescent="0.25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 x14ac:dyDescent="0.25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 x14ac:dyDescent="0.25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 x14ac:dyDescent="0.25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 x14ac:dyDescent="0.25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 x14ac:dyDescent="0.25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 x14ac:dyDescent="0.25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 x14ac:dyDescent="0.25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 x14ac:dyDescent="0.25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 x14ac:dyDescent="0.25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 x14ac:dyDescent="0.25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 x14ac:dyDescent="0.25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 x14ac:dyDescent="0.25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 x14ac:dyDescent="0.25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 x14ac:dyDescent="0.25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 x14ac:dyDescent="0.25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 x14ac:dyDescent="0.25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 x14ac:dyDescent="0.25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 x14ac:dyDescent="0.25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 x14ac:dyDescent="0.25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 x14ac:dyDescent="0.25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 x14ac:dyDescent="0.25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 x14ac:dyDescent="0.25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 x14ac:dyDescent="0.25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 x14ac:dyDescent="0.25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 x14ac:dyDescent="0.25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 x14ac:dyDescent="0.25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 x14ac:dyDescent="0.25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 x14ac:dyDescent="0.25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 x14ac:dyDescent="0.25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 x14ac:dyDescent="0.25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 x14ac:dyDescent="0.25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 x14ac:dyDescent="0.25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 x14ac:dyDescent="0.25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 x14ac:dyDescent="0.25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 x14ac:dyDescent="0.25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 x14ac:dyDescent="0.25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 x14ac:dyDescent="0.25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 x14ac:dyDescent="0.25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 x14ac:dyDescent="0.25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 x14ac:dyDescent="0.25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 x14ac:dyDescent="0.25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 x14ac:dyDescent="0.25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 x14ac:dyDescent="0.25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 x14ac:dyDescent="0.25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 x14ac:dyDescent="0.25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 x14ac:dyDescent="0.25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 x14ac:dyDescent="0.25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 x14ac:dyDescent="0.25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 x14ac:dyDescent="0.25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 x14ac:dyDescent="0.25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 x14ac:dyDescent="0.25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 x14ac:dyDescent="0.25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 x14ac:dyDescent="0.25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 x14ac:dyDescent="0.25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 x14ac:dyDescent="0.25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 x14ac:dyDescent="0.25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 x14ac:dyDescent="0.25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 x14ac:dyDescent="0.25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 x14ac:dyDescent="0.25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 x14ac:dyDescent="0.25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 x14ac:dyDescent="0.25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 x14ac:dyDescent="0.25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 x14ac:dyDescent="0.25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 x14ac:dyDescent="0.25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 x14ac:dyDescent="0.25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 x14ac:dyDescent="0.25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 x14ac:dyDescent="0.25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 x14ac:dyDescent="0.25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 x14ac:dyDescent="0.25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 x14ac:dyDescent="0.25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 x14ac:dyDescent="0.25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 x14ac:dyDescent="0.25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 x14ac:dyDescent="0.25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 x14ac:dyDescent="0.25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 x14ac:dyDescent="0.25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 x14ac:dyDescent="0.25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 x14ac:dyDescent="0.25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 x14ac:dyDescent="0.25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 x14ac:dyDescent="0.25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 x14ac:dyDescent="0.25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 x14ac:dyDescent="0.25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 x14ac:dyDescent="0.25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 x14ac:dyDescent="0.25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 x14ac:dyDescent="0.25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 x14ac:dyDescent="0.25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 x14ac:dyDescent="0.25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 x14ac:dyDescent="0.25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 x14ac:dyDescent="0.25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 x14ac:dyDescent="0.25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 x14ac:dyDescent="0.25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 x14ac:dyDescent="0.25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 x14ac:dyDescent="0.25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 x14ac:dyDescent="0.25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 x14ac:dyDescent="0.25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 x14ac:dyDescent="0.25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 x14ac:dyDescent="0.25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 x14ac:dyDescent="0.25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 x14ac:dyDescent="0.25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 x14ac:dyDescent="0.25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 x14ac:dyDescent="0.25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 x14ac:dyDescent="0.25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 x14ac:dyDescent="0.25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 x14ac:dyDescent="0.25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 x14ac:dyDescent="0.25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 x14ac:dyDescent="0.25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 x14ac:dyDescent="0.25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 x14ac:dyDescent="0.25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 x14ac:dyDescent="0.25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 x14ac:dyDescent="0.25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 x14ac:dyDescent="0.25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 x14ac:dyDescent="0.25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 x14ac:dyDescent="0.25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 x14ac:dyDescent="0.25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 x14ac:dyDescent="0.25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 x14ac:dyDescent="0.25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 x14ac:dyDescent="0.25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 x14ac:dyDescent="0.25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 x14ac:dyDescent="0.25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 x14ac:dyDescent="0.25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 x14ac:dyDescent="0.25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 x14ac:dyDescent="0.25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 x14ac:dyDescent="0.25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 x14ac:dyDescent="0.25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 x14ac:dyDescent="0.25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 x14ac:dyDescent="0.25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 x14ac:dyDescent="0.25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 x14ac:dyDescent="0.25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 x14ac:dyDescent="0.25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 x14ac:dyDescent="0.25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 x14ac:dyDescent="0.25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 x14ac:dyDescent="0.25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 x14ac:dyDescent="0.25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 x14ac:dyDescent="0.25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 x14ac:dyDescent="0.25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 x14ac:dyDescent="0.25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 x14ac:dyDescent="0.25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 x14ac:dyDescent="0.25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 x14ac:dyDescent="0.25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 x14ac:dyDescent="0.25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 x14ac:dyDescent="0.25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 x14ac:dyDescent="0.25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 x14ac:dyDescent="0.25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 x14ac:dyDescent="0.25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 x14ac:dyDescent="0.25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 x14ac:dyDescent="0.25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 x14ac:dyDescent="0.25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 x14ac:dyDescent="0.25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 x14ac:dyDescent="0.25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 x14ac:dyDescent="0.25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 x14ac:dyDescent="0.25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 x14ac:dyDescent="0.25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 x14ac:dyDescent="0.25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 x14ac:dyDescent="0.25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 x14ac:dyDescent="0.25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 x14ac:dyDescent="0.25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 x14ac:dyDescent="0.25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 x14ac:dyDescent="0.25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 x14ac:dyDescent="0.25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 x14ac:dyDescent="0.25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 x14ac:dyDescent="0.25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 x14ac:dyDescent="0.25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 x14ac:dyDescent="0.25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 x14ac:dyDescent="0.25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 x14ac:dyDescent="0.25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 x14ac:dyDescent="0.25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 x14ac:dyDescent="0.25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 x14ac:dyDescent="0.25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 x14ac:dyDescent="0.25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 x14ac:dyDescent="0.25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 x14ac:dyDescent="0.25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 x14ac:dyDescent="0.25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 x14ac:dyDescent="0.25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 x14ac:dyDescent="0.25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 x14ac:dyDescent="0.25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 x14ac:dyDescent="0.25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 x14ac:dyDescent="0.25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 x14ac:dyDescent="0.25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 x14ac:dyDescent="0.25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 x14ac:dyDescent="0.25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 x14ac:dyDescent="0.25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 x14ac:dyDescent="0.25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 x14ac:dyDescent="0.25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 x14ac:dyDescent="0.25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 x14ac:dyDescent="0.25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 x14ac:dyDescent="0.25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 x14ac:dyDescent="0.25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 x14ac:dyDescent="0.25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 x14ac:dyDescent="0.25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 x14ac:dyDescent="0.25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 x14ac:dyDescent="0.25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 x14ac:dyDescent="0.25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 x14ac:dyDescent="0.25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 x14ac:dyDescent="0.25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 x14ac:dyDescent="0.25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 x14ac:dyDescent="0.25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 x14ac:dyDescent="0.25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 x14ac:dyDescent="0.25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 x14ac:dyDescent="0.25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 x14ac:dyDescent="0.25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 x14ac:dyDescent="0.25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 x14ac:dyDescent="0.25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 x14ac:dyDescent="0.25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 x14ac:dyDescent="0.25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 x14ac:dyDescent="0.25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 x14ac:dyDescent="0.25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 x14ac:dyDescent="0.25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 x14ac:dyDescent="0.25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 x14ac:dyDescent="0.25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 x14ac:dyDescent="0.25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 x14ac:dyDescent="0.25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 x14ac:dyDescent="0.25"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 x14ac:dyDescent="0.25"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2:26" ht="13.5" customHeight="1" x14ac:dyDescent="0.25"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2:26" ht="13.5" customHeight="1" x14ac:dyDescent="0.25"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2:26" ht="13.5" customHeight="1" x14ac:dyDescent="0.25"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</sheetData>
  <hyperlinks>
    <hyperlink ref="G15" r:id="rId1"/>
    <hyperlink ref="F15" r:id="rId2"/>
    <hyperlink ref="F18" r:id="rId3"/>
    <hyperlink ref="G18" r:id="rId4"/>
    <hyperlink ref="F19" r:id="rId5"/>
    <hyperlink ref="F20" r:id="rId6"/>
    <hyperlink ref="F22" r:id="rId7"/>
    <hyperlink ref="G22" r:id="rId8"/>
    <hyperlink ref="F23" r:id="rId9"/>
    <hyperlink ref="F16" r:id="rId10"/>
    <hyperlink ref="F24" r:id="rId11"/>
    <hyperlink ref="G23" r:id="rId12" location=".WUZ0r2iPJhE "/>
    <hyperlink ref="G19" r:id="rId13"/>
    <hyperlink ref="G20" r:id="rId14"/>
  </hyperlinks>
  <pageMargins left="0.7" right="0.7" top="0.75" bottom="0.75" header="0.3" footer="0.3"/>
  <pageSetup paperSize="9" orientation="portrait" r:id="rId15"/>
  <drawing r:id="rId16"/>
  <legacy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showGridLines="0" workbookViewId="0">
      <selection activeCell="C20" sqref="C20"/>
    </sheetView>
  </sheetViews>
  <sheetFormatPr defaultColWidth="15.125" defaultRowHeight="15" customHeight="1" x14ac:dyDescent="0.2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 x14ac:dyDescent="0.3">
      <c r="A1" s="29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25">
      <c r="A2" s="30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5">
      <c r="A3" s="1"/>
      <c r="B3" s="11" t="s">
        <v>3</v>
      </c>
      <c r="C3" s="1" t="s">
        <v>40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5">
      <c r="A4" s="1"/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31" t="s">
        <v>11</v>
      </c>
      <c r="B6" s="31" t="s">
        <v>21</v>
      </c>
      <c r="C6" s="31" t="s">
        <v>22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 x14ac:dyDescent="0.25">
      <c r="A7" s="32">
        <v>1</v>
      </c>
      <c r="B7" s="33" t="s">
        <v>67</v>
      </c>
      <c r="C7" s="3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35">
        <v>2</v>
      </c>
      <c r="B8" s="36" t="s">
        <v>68</v>
      </c>
      <c r="C8" s="3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Lander</dc:creator>
  <cp:lastModifiedBy>Lander</cp:lastModifiedBy>
  <dcterms:created xsi:type="dcterms:W3CDTF">2017-06-18T12:47:01Z</dcterms:created>
  <dcterms:modified xsi:type="dcterms:W3CDTF">2017-06-18T12:47:01Z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d6cf6abd-275e-44c8-9729-a6b38d7f209f</vt:lpwstr>
  </property>
</Properties>
</file>