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nmct1\project\"/>
    </mc:Choice>
  </mc:AlternateContent>
  <xr:revisionPtr revIDLastSave="0" documentId="13_ncr:1_{FC4C78C4-505E-47BC-953F-86055EF22342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C8" i="1"/>
  <c r="A22" i="1"/>
  <c r="A23" i="1"/>
  <c r="A24" i="1" s="1"/>
  <c r="A25" i="1" s="1"/>
  <c r="A21" i="1"/>
  <c r="J24" i="1" l="1"/>
  <c r="M11" i="3" l="1"/>
  <c r="M12" i="3"/>
  <c r="M13" i="3"/>
  <c r="N31" i="3" s="1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18" i="1"/>
  <c r="J19" i="1"/>
  <c r="J20" i="1"/>
  <c r="J21" i="1"/>
  <c r="J22" i="1"/>
  <c r="J23" i="1"/>
  <c r="J28" i="1" l="1"/>
  <c r="C9" i="1" s="1"/>
  <c r="M31" i="3"/>
  <c r="E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<sst xmlns="http://schemas.openxmlformats.org/spreadsheetml/2006/main" count="222" uniqueCount="116">
  <si>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</si>
  <si>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</si>
  <si>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</si>
  <si>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</si>
  <si>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</si>
  <si>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</si>
  <si>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</si>
  <si>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</si>
  <si>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</si>
  <si>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</si>
  <si>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</si>
  <si>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</si>
  <si>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</si>
  <si>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</si>
  <si>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</si>
  <si>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</si>
  <si>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</si>
  <si>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</si>
  <si>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</si>
  <si>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</si>
  <si>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</si>
  <si>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</si>
  <si>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</si>
  <si>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</si>
  <si>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</si>
  <si>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</si>
  <si>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</si>
  <si>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</si>
  <si>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</si>
  <si>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</si>
  <si>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</si>
  <si>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</si>
  <si>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</si>
  <si>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</si>
  <si>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</si>
  <si>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</si>
  <si>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</si>
  <si>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</si>
  <si>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</si>
  <si>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</si>
  <si>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</si>
  <si>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</si>
  <si>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</si>
  <si>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</si>
  <si>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</si>
  <si>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</si>
  <si>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</si>
  <si>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</si>
  <si>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</si>
  <si>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</si>
  <si>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</si>
  <si>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</si>
  <si>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</si>
  <si>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</si>
  <si>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</si>
  <si>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</si>
  <si>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</si>
  <si>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</si>
  <si>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</si>
  <si>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</si>
  <si>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</si>
  <si>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</si>
  <si>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</si>
  <si>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</si>
  <si>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</si>
  <si>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Whenever there are things that change in the original BOM you note this down here!</t>
  </si>
  <si>
    <t>EXAMPLE on how to list parts of your project</t>
  </si>
  <si>
    <t>Raspberry Pi 3 model B</t>
  </si>
  <si>
    <t>Raspberry Pi to control the entire system</t>
  </si>
  <si>
    <t>international electronics</t>
  </si>
  <si>
    <t>to measure the humidity and temperature</t>
  </si>
  <si>
    <t>to make the shape of the lamp</t>
  </si>
  <si>
    <t>pillow filling</t>
  </si>
  <si>
    <t>5l water bottle</t>
  </si>
  <si>
    <t>a big bottle of water</t>
  </si>
  <si>
    <t>rgb ledstrip</t>
  </si>
  <si>
    <t>ledstrip to simulate the weather</t>
  </si>
  <si>
    <t>rope</t>
  </si>
  <si>
    <t>rope to hang the choud on the ceiling</t>
  </si>
  <si>
    <t>transistors</t>
  </si>
  <si>
    <t>transistors to make different colours with the led strip</t>
  </si>
  <si>
    <t>lcd display to show the ip-address</t>
  </si>
  <si>
    <t>DEBO LCD 16X2 BL</t>
  </si>
  <si>
    <t>CLASS:1NMCT2</t>
  </si>
  <si>
    <t>NAME:Talwar</t>
  </si>
  <si>
    <t>FIRSTNAME: Raman</t>
  </si>
  <si>
    <t>[1] reichelt elektronik G. &amp; C. K. I. Team (webmaster@reichelt.de), “RASPBERRY PI 3 - Raspberry Pi 3 B, 4x 1,2 GHz, 1 GB RAM, WLAN, BT”, Elektronik und Technik bei reichelt elektronik günstig bestellen. [Online]. Beschikbaar op: https://www.reichelt.com/be/nl/raspberry-pi-3-b-4x-1-2-ghz-1-gb-ram-wlan-bt-raspberry-pi-3-p164977.html? [Geraadpleegd: 12-mrt-2019].</t>
  </si>
  <si>
    <t>[1]“Crowtail - AM2302 Humidity &amp; Temperature Sensor”. [Online]. Beschikbaar op: https://opencircuit.nl/Product/13320/Crowtail-AM2302-Humidity-en-Temperature-Sensor. [Geraadpleegd: 12-mrt-2019].</t>
  </si>
  <si>
    <t>[1]“LDR light dependent resistor - HobbyElectronica”. [Online]. Beschikbaar op: https://www.hobbyelectronica.nl/product/ldr-light-dependent-resistor/?gclid=Cj0KCQiA5Y3kBRDwARIsAEwloL45TEwozKGu8FdZrcLYbsVZ4XXoapIiP4Z9SGvLkBUYYWGnUsUD6C4aAu3BEALw_wcB. [Geraadpleegd: 12-mrt-2019].</t>
  </si>
  <si>
    <t>[1]“5M SMD 5050 RGB Waterproof 300 LED Strip Light 44 Key Controller 12V - US$20.59”. [Online]. Beschikbaar op: https://www.banggood.com/nl/5M-SMD-5050-RGB-Waterproof-300-LED-Strip-Light-44-Key-Controller-12V-p-925739.html?gmcCountry=BE&amp;currency=EUR&amp;createTmp=1&amp;utm_source=googleshopping&amp;utm_medium=cpc_bgs&amp;utm_content=frank&amp;utm_campaign=ssc-be-all-0219&amp;ad_id=332637436545&amp;gclid=Cj0KCQiA5Y3kBRDwARIsAEwloL4l_mTB0daKuJ9kVFxkSfz5FOd_FiRtGSZCtDj6wWs0oV4UPGucBtMaAmu2EALw_wcB&amp;cur_warehouse=CN. [Geraadpleegd: 12-mrt-2019].</t>
  </si>
  <si>
    <t>[1]“bol.com | Natuurlijk hennep touw, dikte 3 mm, 100 m, Creativ company | Speelgoed”. [Online]. Beschikbaar op: https://www.bol.com/be/p/natuurlijk-hennep-touw-dikte-3-mm-100-m/9200000040218859/. [Geraadpleegd: 12-mrt-2019].</t>
  </si>
  <si>
    <t>[1]“2N2222A NPN transistor”, Opencircuit. [Online]. Beschikbaar op: https://opencircuit.nl/Product/10121/2N2222A-NPN-transistor. [Geraadpleegd: 12-mrt-2019].</t>
  </si>
  <si>
    <t>[1]“DEBO LCD 16X2 BL: Ontwikkelingsbord - scherm, 16 x 2-tekens, blauw bei reichelt elektronik”. [Online]. Beschikbaar op: https://www.reichelt.com/be/nl/ontwikkelingsbord-scherm-16-x-2-tekens-blauw-debo-lcd-16x2-bl-p192143.html?PROVID=2788&amp;gclid=CjwKCAiAiJPkBRAuEiwAEDXZZbTEpiC6EhQLbhsmYBbtkr1bczPtYIhe5XIR30-i_ITy-4lVbt2LRBoCon8QAvD_BwE&amp;&amp;r=1. [Geraadpleegd: 12-mrt-2019].</t>
  </si>
  <si>
    <t>[1]“Bronwater Cristaline 5 L | bernard.be”. [Online]. Beschikbaar op: https://www.bernard.be/nl-be/water/cbs/272870.html?cm_mmc=SEM_PLA-_-google-_-272870&amp;effort_code=G&amp;price=incvat&amp;mcode=SEM_PLA-google-272870&amp;&amp;gclid=EAIaIQobChMInZyrgY_94AIVh-F3Ch2SXQ3fEAQYASABEgJm5_D_BwE. [Geraadpleegd: 12-mrt-2019].</t>
  </si>
  <si>
    <t>[1]“Kussenvulling 39 x 39 cm.” [Online]. Beschikbaar op: https://www.zeeman.com/nl_be/kussenvulling-av-000000672.html. [Geraadpleegd: 12-mrt-2019].</t>
  </si>
  <si>
    <t>[1]“5 stks Smart Elektronica KY 038 Microfoon Voice Sound Sensor Module Analoge Digitale Uitgang Sensoren Board in 5 stks Smart Elektronica KY-038 Microfoon Voice Sound Sensor Module Analoge Digitale Uitgang Sensoren Board van Spraakherkenning/Controle Modules op AliExpress.com | Alibaba Groep”. [Online]. Beschikbaar op: https://nl.aliexpress.com/item/5-stks-Smart-Elektronica-KY-038-Microfoon-Voice-Sound-Sensor-Module-Analoge-Digitale-Uitgang-Sensoren-Board/32961256416.html?spm=a2g0z.search0104.3.9.10a92e05W3wHGb&amp;ws_ab_test=searchweb0_0%2Csearchweb201602_10_10065_10068_319_317_10696_10084_453_10083_454_10618_10304_10307_10820_10821_537_10302_536_10902_10843_10059_10884_10887_321_322_10103%2Csearchweb201603_51%2CppcSwitch_0&amp;algo_pvid=7b19e5d8-9b9e-4b21-bd9d-392761c4b606&amp;algo_expid=7b19e5d8-9b9e-4b21-bd9d-392761c4b606-1. [Geraadpleegd: 14-mrt-2019].</t>
  </si>
  <si>
    <t xml:space="preserve">KY-038 microphone </t>
  </si>
  <si>
    <t>microphone to detect clapping sound</t>
  </si>
  <si>
    <t>Humidity and Temperature Sensor - DHT11</t>
  </si>
  <si>
    <t>https://www.sossolutions.nl/386-dht11-basic-temperature-humidity-sensor-extras?gclid=CjwKEAjw__fnBRCNpvH8iqy4xl4SJAC4XERPye4H9-66SnMs5xlDNQAGfI1mpaoQ7VeAmQA4SlbNThoCVg7w_wcB</t>
  </si>
  <si>
    <t>Adafruit CCS811 Air Quality Sensor Breakout - VOC and eCO2</t>
  </si>
  <si>
    <t>to measure the air quality</t>
  </si>
  <si>
    <t>https://www.adafruit.com/product/3566</t>
  </si>
  <si>
    <t>https://be.paulmann.com/nl/binnenverlichting/led-stripes/yourled/yourled-stripe-97-cm-rgb-ip44-zwart-helder-gecoat/70311?fs=982735306</t>
  </si>
  <si>
    <t>https://discountoffice.be/p/arduino-compatibele-microfoon-geluidssensor/?gclid=CjwKEAjw__fnBRCNpvH8iqy4xl4SJAC4XERPn4VJTkxiU5WMZ46VMWKvPOXQr8C_jsfzWlnz7g2KmBoCPzXw_wcB</t>
  </si>
  <si>
    <t>sd card</t>
  </si>
  <si>
    <t>https://www.beslist.be/computers/d0000765002/Transcend_(_TS8GUSDHC10_)_Flashgeheugenkaart_(_Adapter_voor_microSDHC_naar_SD_inbegrepen_).html?productIdentifier=00000000025770568778957539093&amp;utm_medium=paid-search&amp;utm_source=google-shopping&amp;utm_campaign=Computers%7C75432920868&amp;device=c&amp;network=g&amp;gclsrc=aw.ds</t>
  </si>
  <si>
    <t>Transcend microSDHC 8GB Class 10 + SD-Adapter</t>
  </si>
  <si>
    <t xml:space="preserve"> </t>
  </si>
  <si>
    <t>CloudLamp</t>
  </si>
  <si>
    <t>24/03/2019</t>
  </si>
  <si>
    <t>Euro Shop Kortrijk</t>
  </si>
  <si>
    <t>Industrial Design Center @ Howest</t>
  </si>
  <si>
    <t>pcb</t>
  </si>
  <si>
    <t>used to solder electronic parts on</t>
  </si>
  <si>
    <t>https://www.gotron.be/printplaat-100x160-3-gaten-per-eiland.html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</si>
</sst>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</numFmts>
  <fonts count="20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sz val="11"/>
      <color rgb="FF545454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0" fontId="16" fillId="0" borderId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44" fontId="8" fillId="3" borderId="0" xfId="0" applyNumberFormat="1" applyFont="1" applyFill="1" applyAlignment="1">
      <alignment vertical="top"/>
    </xf>
    <xf numFmtId="168" fontId="8" fillId="4" borderId="0" xfId="0" applyNumberFormat="1" applyFont="1" applyFill="1" applyAlignment="1">
      <alignment horizontal="center" vertical="top"/>
    </xf>
    <xf numFmtId="168" fontId="2" fillId="4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44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44" fontId="9" fillId="5" borderId="0" xfId="0" applyNumberFormat="1" applyFont="1" applyFill="1"/>
    <xf numFmtId="168" fontId="9" fillId="4" borderId="0" xfId="0" applyNumberFormat="1" applyFont="1" applyFill="1" applyAlignment="1">
      <alignment horizontal="center"/>
    </xf>
    <xf numFmtId="0" fontId="10" fillId="0" borderId="0" xfId="0" applyFo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Alignment="1">
      <alignment horizontal="center"/>
    </xf>
    <xf numFmtId="165" fontId="8" fillId="4" borderId="0" xfId="0" applyNumberFormat="1" applyFont="1" applyFill="1" applyAlignment="1">
      <alignment horizontal="center" vertical="top"/>
    </xf>
    <xf numFmtId="165" fontId="2" fillId="4" borderId="0" xfId="0" applyNumberFormat="1" applyFont="1" applyFill="1" applyAlignment="1">
      <alignment horizontal="center" vertical="top"/>
    </xf>
    <xf numFmtId="165" fontId="9" fillId="4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8" fillId="3" borderId="0" xfId="1" applyFont="1" applyFill="1" applyAlignment="1">
      <alignment horizontal="left" vertical="top"/>
    </xf>
    <xf numFmtId="0" fontId="8" fillId="3" borderId="0" xfId="1" applyFont="1" applyFill="1" applyAlignment="1">
      <alignment vertical="top" wrapText="1"/>
    </xf>
    <xf numFmtId="0" fontId="8" fillId="3" borderId="0" xfId="1" applyFont="1" applyFill="1" applyAlignment="1">
      <alignment horizontal="center" vertical="top"/>
    </xf>
    <xf numFmtId="165" fontId="8" fillId="4" borderId="0" xfId="1" applyNumberFormat="1" applyFont="1" applyFill="1" applyAlignment="1">
      <alignment horizontal="center" vertical="top"/>
    </xf>
    <xf numFmtId="165" fontId="2" fillId="4" borderId="0" xfId="1" applyNumberFormat="1" applyFont="1" applyFill="1" applyAlignment="1">
      <alignment horizontal="center" vertical="top"/>
    </xf>
    <xf numFmtId="165" fontId="8" fillId="3" borderId="0" xfId="1" applyNumberFormat="1" applyFont="1" applyFill="1" applyAlignment="1">
      <alignment vertical="top"/>
    </xf>
    <xf numFmtId="0" fontId="16" fillId="0" borderId="0" xfId="0" applyFont="1"/>
    <xf numFmtId="0" fontId="17" fillId="0" borderId="0" xfId="2" applyAlignment="1">
      <alignment horizontal="left" vertical="center" indent="1"/>
    </xf>
    <xf numFmtId="0" fontId="18" fillId="0" borderId="0" xfId="0" applyFont="1" applyAlignment="1">
      <alignment vertical="center" wrapText="1"/>
    </xf>
    <xf numFmtId="44" fontId="0" fillId="0" borderId="0" xfId="0" applyNumberFormat="1"/>
    <xf numFmtId="0" fontId="17" fillId="5" borderId="0" xfId="2" applyFill="1" applyAlignment="1">
      <alignment horizontal="center" vertical="top"/>
    </xf>
    <xf numFmtId="0" fontId="17" fillId="3" borderId="0" xfId="2" applyFill="1" applyAlignment="1">
      <alignment horizontal="center" vertical="top"/>
    </xf>
    <xf numFmtId="0" fontId="17" fillId="0" borderId="0" xfId="2"/>
    <xf numFmtId="0" fontId="19" fillId="0" borderId="0" xfId="0" applyFont="1"/>
  </cellXfs>
  <cellStyles count="3">
    <cellStyle name="Hyperlink" xfId="2" builtinId="8"/>
    <cellStyle name="Normal" xfId="0" builtinId="0"/>
    <cellStyle name="Normal 2" xfId="1" xr:uid="{F1982DF9-095A-47F0-BEEF-15ABCC4C937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5AC3FD6B-BE76-4FD6-B4B4-A21FE22D729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502016</xdr:colOff>
      <xdr:row>0</xdr:row>
      <xdr:rowOff>126756</xdr:rowOff>
    </xdr:from>
    <xdr:to>
      <xdr:col>5</xdr:col>
      <xdr:colOff>2127616</xdr:colOff>
      <xdr:row>9</xdr:row>
      <xdr:rowOff>155331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14593" y="126756"/>
          <a:ext cx="2929792" cy="219734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39</xdr:row>
      <xdr:rowOff>129540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A3601C7-4C1F-48B9-A103-613A65893E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BC1AA87-706C-4B20-BD54-4439DACCC3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9F8CC589-6730-4B24-A6BD-A22A1E43D4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63FC484F-4D7C-4DF5-A5D7-F9D3253CDE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7AFE38CD-A222-416E-8B1B-0756CD3E57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9408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9EEABE73-B42E-41DB-B52A-9385FACD63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9408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129540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7EF467F9-380E-45F7-83FE-F07D187C68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9408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39</xdr:row>
      <xdr:rowOff>152400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7414F6C3-706E-4F4F-9BCE-D176232D29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592175" cy="12249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39</xdr:row>
      <xdr:rowOff>152400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2E47B1E6-4279-43BA-B71D-5F7D28996F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773150" cy="12277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152400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80C5F83-25AB-4B54-9C98-5DE78A4ED2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773150" cy="11820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E5D401EE-88D2-40C8-B20B-8BCC02865D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86B25AA0-E260-470A-90A1-757EA7E3D3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449A6144-0541-46C6-A5FF-D939C06520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1D5843F2-663F-41D6-87BC-FB4957A4EA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F180E537-C8F4-48C3-8D33-5AF8FB8D53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58615CAB-93B9-4458-91E5-678B596C93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3825F2D-A23D-4A40-AA34-8E7AE0CF24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26</xdr:row>
      <xdr:rowOff>428625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52FD27CF-BF8C-4886-BAEE-C668C9E0A1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26</xdr:row>
      <xdr:rowOff>428625</xdr:rowOff>
    </xdr:to>
    <xdr:sp macro="" textlink="">
      <xdr:nvSpPr>
        <xdr:cNvPr id="2048" name="AutoShape 3">
          <a:extLst>
            <a:ext uri="{FF2B5EF4-FFF2-40B4-BE49-F238E27FC236}">
              <a16:creationId xmlns:a16="http://schemas.microsoft.com/office/drawing/2014/main" id="{E4244125-C10B-4AD8-97C1-3A7138C0A0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26</xdr:row>
      <xdr:rowOff>428625</xdr:rowOff>
    </xdr:to>
    <xdr:sp macro="" textlink="">
      <xdr:nvSpPr>
        <xdr:cNvPr id="2049" name="AutoShape 3">
          <a:extLst>
            <a:ext uri="{FF2B5EF4-FFF2-40B4-BE49-F238E27FC236}">
              <a16:creationId xmlns:a16="http://schemas.microsoft.com/office/drawing/2014/main" id="{33B0585E-682C-4613-A676-103C781502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6350" cy="12706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l.com/nl/p/natuurlijk-hennep-touw-dikte-3-mm-100-m/9200000040218859/?country=BE&amp;Referrer=ADVNLGOO002027-G-59141453755-S-493069050143-9200000040218859&amp;gclid=Cj0KCQiA5Y3kBRDwARIsAEwloL7H1qVzllvZhsVaFHubQrtCLKFG7RA47wPHraLeM67Jc-_bqOJZfTcaAnvoEALw_wcB" TargetMode="External"/><Relationship Id="rId13" Type="http://schemas.openxmlformats.org/officeDocument/2006/relationships/hyperlink" Target="https://be.paulmann.com/nl/binnenverlichting/led-stripes/yourled/yourled-stripe-97-cm-rgb-ip44-zwart-helder-gecoat/70311?fs=982735306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www.sossolutions.nl/386-dht11-basic-temperature-humidity-sensor-extras?gclid=CjwKEAjw__fnBRCNpvH8iqy4xl4SJAC4XERPye4H9-66SnMs5xlDNQAGfI1mpaoQ7VeAmQA4SlbNThoCVg7w_wcB" TargetMode="External"/><Relationship Id="rId7" Type="http://schemas.openxmlformats.org/officeDocument/2006/relationships/hyperlink" Target="https://colruyt.collectandgo.be/cogo/nl/artikeldetail/5039/everyday-water-niet-https:/colruyt.collectandgo.be/cogo/nl/artikeldetail/5039/everyday-water-niet-bruisend-5l-pet" TargetMode="External"/><Relationship Id="rId12" Type="http://schemas.openxmlformats.org/officeDocument/2006/relationships/hyperlink" Target="https://www.adafruit.com/product/3566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reichelt.com/be/nl/?ARTICLE=164977&amp;PROVID=2788&amp;gclid=EAIaIQobChMI9sPayvHj2QIVEQ8YCh1-_QJbEAYYAiABEgIZCPD_BwE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banggood.com/Raspberry-Pi-3-Model-B-ARM-Cortex-A53-CPU-1_2GHz-64-Bit-Quad-Core-1GB-RAM-10-Times-B-p-1041862.html?rmmds=search&amp;cur_warehouse=CN" TargetMode="External"/><Relationship Id="rId6" Type="http://schemas.openxmlformats.org/officeDocument/2006/relationships/hyperlink" Target="https://www.happytextiles.nl/kussenvulling-200-gram-x.html?gclid=Cj0KCQiA5Y3kBRDwARIsAEwloL4O20q2kaOoL7W_G0BcXWi8RbIhrVLVva-HNJOBZmNmBG4Krdld0_gaAmgbEALw_wcB" TargetMode="External"/><Relationship Id="rId11" Type="http://schemas.openxmlformats.org/officeDocument/2006/relationships/hyperlink" Target="https://www.banggood.com/nl/5M-SMD-5050-RGB-Waterproof-300-LED-Strip-Light-44-Key-Controller-12V-p-925739.html?gmcCountry=BE&amp;currency=EUR&amp;createTmp=1&amp;utm_source=googleshopping&amp;utm_medium=cpc_bgs&amp;utm_content=frank&amp;utm_campaign=ssc-be-all-0219&amp;ad_id=332637436545&amp;gclid=Cj0KCQiA5Y3kBRDwARIsAEwloL4l_mTB0daKuJ9kVFxkSfz5FOd_FiRtGSZCtDj6wWs0oV4UPGucBtMaAmu2EALw_wcB&amp;cur_warehouse=CN" TargetMode="External"/><Relationship Id="rId5" Type="http://schemas.openxmlformats.org/officeDocument/2006/relationships/hyperlink" Target="https://www.hobbyelectronica.nl/product/ldr-light-dependent-resistor/?gclid=Cj0KCQiA5Y3kBRDwARIsAEwloL45TEwozKGu8FdZrcLYbsVZ4XXoapIiP4Z9SGvLkBUYYWGnUsUD6C4aAu3BEALw_wcB" TargetMode="External"/><Relationship Id="rId15" Type="http://schemas.openxmlformats.org/officeDocument/2006/relationships/hyperlink" Target="https://www.beslist.be/computers/d0000765002/Transcend_(_TS8GUSDHC10_)_Flashgeheugenkaart_(_Adapter_voor_microSDHC_naar_SD_inbegrepen_).html?productIdentifier=00000000025770568778957539093&amp;utm_medium=paid-search&amp;utm_source=google-shopping&amp;utm_campaign=Computers%7C75432920868&amp;device=c&amp;network=g&amp;gclsrc=aw.ds" TargetMode="External"/><Relationship Id="rId10" Type="http://schemas.openxmlformats.org/officeDocument/2006/relationships/hyperlink" Target="https://www.reichelt.com/be/nl/ontwikkelingsbord-scherm-16-x-2-tekens-blauw-debo-lcd-16x2-bl-p192143.html?PROVID=2788&amp;gclid=CjwKCAiAiJPkBRAuEiwAEDXZZbTEpiC6EhQLbhsmYBbtkr1bczPtYIhe5XIR30-i_ITy-4lVbt2LRBoCon8QAvD_BwE&amp;&amp;r=1" TargetMode="External"/><Relationship Id="rId4" Type="http://schemas.openxmlformats.org/officeDocument/2006/relationships/hyperlink" Target="https://opencircuit.nl/Product/13320/Crowtail-AM2302-Humidity-en-Temperature-Sensor" TargetMode="External"/><Relationship Id="rId9" Type="http://schemas.openxmlformats.org/officeDocument/2006/relationships/hyperlink" Target="https://opencircuit.nl/Product/10121/2N2222A-NPN-transistor" TargetMode="External"/><Relationship Id="rId14" Type="http://schemas.openxmlformats.org/officeDocument/2006/relationships/hyperlink" Target="https://discountoffice.be/p/arduino-compatibele-microfoon-geluidssensor/?gclid=CjwKEAjw__fnBRCNpvH8iqy4xl4SJAC4XERPn4VJTkxiU5WMZ46VMWKvPOXQr8C_jsfzWlnz7g2KmBoCPzXw_wcB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showGridLines="0" tabSelected="1" topLeftCell="A12" zoomScaleNormal="100" workbookViewId="0">
      <selection activeCell="L19" sqref="L19"/>
    </sheetView>
  </sheetViews>
  <sheetFormatPr defaultColWidth="15.25" defaultRowHeight="15" customHeight="1"/>
  <cols>
    <col min="1" max="1" width="8" customWidth="1"/>
    <col min="2" max="2" width="24" customWidth="1"/>
    <col min="3" max="3" width="19.25" customWidth="1"/>
    <col min="4" max="4" width="8.75" customWidth="1"/>
    <col min="5" max="5" width="8.25" customWidth="1"/>
    <col min="6" max="6" width="37.625" customWidth="1"/>
    <col min="7" max="7" width="36.375" customWidth="1"/>
    <col min="8" max="8" width="6.25" customWidth="1"/>
    <col min="9" max="9" width="8.75" customWidth="1"/>
    <col min="10" max="10" width="11.125" bestFit="1" customWidth="1"/>
    <col min="11" max="11" width="8.25" customWidth="1"/>
    <col min="12" max="12" width="22.75" customWidth="1"/>
    <col min="13" max="13" width="10.25" customWidth="1"/>
    <col min="14" max="14" width="14.25" customWidth="1"/>
    <col min="15" max="26" width="8.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83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84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85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0</v>
      </c>
      <c r="C5" s="4" t="s">
        <v>109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1</v>
      </c>
      <c r="C6" s="6">
        <v>3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2</v>
      </c>
      <c r="C7" s="8" t="s">
        <v>110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3</v>
      </c>
      <c r="C8" s="10">
        <f>BillOfMaterials!$E$28</f>
        <v>17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4</v>
      </c>
      <c r="C9" s="61">
        <f>BillOfMaterials!$J$28</f>
        <v>220.96000000000004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5</v>
      </c>
      <c r="B14" s="14" t="s">
        <v>6</v>
      </c>
      <c r="C14" s="14" t="s">
        <v>7</v>
      </c>
      <c r="D14" s="15" t="s">
        <v>8</v>
      </c>
      <c r="E14" s="16" t="s">
        <v>9</v>
      </c>
      <c r="F14" s="16" t="s">
        <v>10</v>
      </c>
      <c r="G14" s="16" t="s">
        <v>11</v>
      </c>
      <c r="H14" s="16" t="s">
        <v>12</v>
      </c>
      <c r="I14" s="16" t="s">
        <v>13</v>
      </c>
      <c r="J14" s="16" t="s">
        <v>14</v>
      </c>
      <c r="K14" s="17" t="s">
        <v>15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62">
        <v>1</v>
      </c>
      <c r="B15" s="63" t="s">
        <v>67</v>
      </c>
      <c r="C15" s="63" t="s">
        <v>68</v>
      </c>
      <c r="D15" s="63">
        <v>1</v>
      </c>
      <c r="E15" s="64">
        <v>1</v>
      </c>
      <c r="F15" s="26" t="s">
        <v>69</v>
      </c>
      <c r="G15" s="26" t="s">
        <v>86</v>
      </c>
      <c r="H15" s="64">
        <v>1</v>
      </c>
      <c r="I15" s="67">
        <v>35</v>
      </c>
      <c r="J15" s="65">
        <v>35</v>
      </c>
      <c r="K15" s="6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18">
        <v>3</v>
      </c>
      <c r="B16" s="25" t="s">
        <v>98</v>
      </c>
      <c r="C16" s="19" t="s">
        <v>70</v>
      </c>
      <c r="D16" s="19">
        <v>1</v>
      </c>
      <c r="E16" s="20">
        <v>1</v>
      </c>
      <c r="F16" s="72" t="s">
        <v>99</v>
      </c>
      <c r="G16" s="26" t="s">
        <v>87</v>
      </c>
      <c r="H16" s="20">
        <v>1</v>
      </c>
      <c r="I16" s="21">
        <v>10</v>
      </c>
      <c r="J16" s="58">
        <f>BillOfMaterials!$E16*BillOfMaterials!$I16</f>
        <v>10</v>
      </c>
      <c r="K16" s="5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4">
        <v>3</v>
      </c>
      <c r="B17" s="25" t="s">
        <v>100</v>
      </c>
      <c r="C17" s="25" t="s">
        <v>101</v>
      </c>
      <c r="D17" s="25">
        <v>1</v>
      </c>
      <c r="E17" s="26">
        <v>1</v>
      </c>
      <c r="F17" s="72" t="s">
        <v>102</v>
      </c>
      <c r="G17" s="26" t="s">
        <v>88</v>
      </c>
      <c r="H17" s="26">
        <v>1</v>
      </c>
      <c r="I17" s="27">
        <v>46</v>
      </c>
      <c r="J17" s="58">
        <f>BillOfMaterials!$E17*BillOfMaterials!$I17</f>
        <v>46</v>
      </c>
      <c r="K17" s="5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18">
        <v>4</v>
      </c>
      <c r="B18" s="19" t="s">
        <v>72</v>
      </c>
      <c r="C18" s="19" t="s">
        <v>71</v>
      </c>
      <c r="D18" s="19">
        <v>1</v>
      </c>
      <c r="E18" s="20">
        <v>1</v>
      </c>
      <c r="F18" s="26" t="s">
        <v>111</v>
      </c>
      <c r="G18" s="26" t="s">
        <v>94</v>
      </c>
      <c r="H18" s="20">
        <v>1</v>
      </c>
      <c r="I18" s="21">
        <v>9.4</v>
      </c>
      <c r="J18" s="58">
        <f>BillOfMaterials!$E18*BillOfMaterials!$I18</f>
        <v>9.4</v>
      </c>
      <c r="K18" s="5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4">
        <v>5</v>
      </c>
      <c r="B19" s="25" t="s">
        <v>73</v>
      </c>
      <c r="C19" s="25" t="s">
        <v>74</v>
      </c>
      <c r="D19" s="25">
        <v>1</v>
      </c>
      <c r="E19" s="26">
        <v>1</v>
      </c>
      <c r="F19" s="26" t="s">
        <v>112</v>
      </c>
      <c r="G19" s="26" t="s">
        <v>93</v>
      </c>
      <c r="H19" s="26">
        <v>1</v>
      </c>
      <c r="I19" s="27">
        <v>1</v>
      </c>
      <c r="J19" s="58">
        <f>BillOfMaterials!$E19*BillOfMaterials!$I19</f>
        <v>1</v>
      </c>
      <c r="K19" s="5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18">
        <v>6</v>
      </c>
      <c r="B20" s="19" t="s">
        <v>75</v>
      </c>
      <c r="C20" s="19" t="s">
        <v>76</v>
      </c>
      <c r="D20" s="19">
        <v>1</v>
      </c>
      <c r="E20" s="20">
        <v>2</v>
      </c>
      <c r="F20" s="73" t="s">
        <v>103</v>
      </c>
      <c r="G20" s="26" t="s">
        <v>89</v>
      </c>
      <c r="H20" s="20">
        <v>2</v>
      </c>
      <c r="I20" s="21">
        <v>25</v>
      </c>
      <c r="J20" s="58">
        <f>BillOfMaterials!$E20*BillOfMaterials!$I20</f>
        <v>50</v>
      </c>
      <c r="K20" s="5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f>A20+1</f>
        <v>7</v>
      </c>
      <c r="B21" s="19" t="s">
        <v>77</v>
      </c>
      <c r="C21" s="19" t="s">
        <v>78</v>
      </c>
      <c r="D21" s="19">
        <v>1</v>
      </c>
      <c r="E21" s="20">
        <v>1</v>
      </c>
      <c r="F21" s="20" t="s">
        <v>111</v>
      </c>
      <c r="G21" s="26" t="s">
        <v>90</v>
      </c>
      <c r="H21" s="20">
        <v>1</v>
      </c>
      <c r="I21" s="21">
        <v>7.99</v>
      </c>
      <c r="J21" s="58">
        <f>BillOfMaterials!$E21*BillOfMaterials!$I21</f>
        <v>7.99</v>
      </c>
      <c r="K21" s="5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18">
        <f t="shared" ref="A22:A25" si="0">A21+1</f>
        <v>8</v>
      </c>
      <c r="B22" s="25" t="s">
        <v>79</v>
      </c>
      <c r="C22" s="25" t="s">
        <v>80</v>
      </c>
      <c r="D22" s="25">
        <v>1</v>
      </c>
      <c r="E22" s="26">
        <v>6</v>
      </c>
      <c r="F22" s="26" t="s">
        <v>69</v>
      </c>
      <c r="G22" s="26" t="s">
        <v>91</v>
      </c>
      <c r="H22" s="26">
        <v>6</v>
      </c>
      <c r="I22" s="27">
        <v>1.95</v>
      </c>
      <c r="J22" s="58">
        <f>BillOfMaterials!$E22*BillOfMaterials!$I22</f>
        <v>11.7</v>
      </c>
      <c r="K22" s="5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>
        <f t="shared" si="0"/>
        <v>9</v>
      </c>
      <c r="B23" s="19" t="s">
        <v>82</v>
      </c>
      <c r="C23" s="19" t="s">
        <v>81</v>
      </c>
      <c r="D23" s="19">
        <v>1</v>
      </c>
      <c r="E23" s="20">
        <v>1</v>
      </c>
      <c r="F23" s="26" t="s">
        <v>69</v>
      </c>
      <c r="G23" s="26" t="s">
        <v>92</v>
      </c>
      <c r="H23" s="20">
        <v>1</v>
      </c>
      <c r="I23" s="21">
        <v>10.02</v>
      </c>
      <c r="J23" s="58">
        <f>BillOfMaterials!$E23*BillOfMaterials!$I23</f>
        <v>10.02</v>
      </c>
      <c r="K23" s="5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18">
        <f t="shared" si="0"/>
        <v>10</v>
      </c>
      <c r="B24" s="70" t="s">
        <v>96</v>
      </c>
      <c r="C24" s="19" t="s">
        <v>97</v>
      </c>
      <c r="D24" s="19">
        <v>2</v>
      </c>
      <c r="E24" s="20">
        <v>1</v>
      </c>
      <c r="F24" s="69" t="s">
        <v>104</v>
      </c>
      <c r="G24" s="68" t="s">
        <v>95</v>
      </c>
      <c r="H24" s="20">
        <v>1</v>
      </c>
      <c r="I24" s="21">
        <v>7.3</v>
      </c>
      <c r="J24" s="71">
        <f>I24</f>
        <v>7.3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8">
        <f t="shared" si="0"/>
        <v>11</v>
      </c>
      <c r="B25" s="75" t="s">
        <v>107</v>
      </c>
      <c r="C25" s="19" t="s">
        <v>105</v>
      </c>
      <c r="D25" s="19">
        <v>2</v>
      </c>
      <c r="E25" s="20">
        <v>1</v>
      </c>
      <c r="F25" s="74" t="s">
        <v>106</v>
      </c>
      <c r="G25" s="68" t="s">
        <v>108</v>
      </c>
      <c r="H25" s="20">
        <v>1</v>
      </c>
      <c r="I25" s="21">
        <v>27.55</v>
      </c>
      <c r="J25">
        <v>27.55</v>
      </c>
    </row>
    <row r="26" spans="1:26" ht="13.5" customHeight="1">
      <c r="A26">
        <v>12</v>
      </c>
      <c r="B26" s="68" t="s">
        <v>113</v>
      </c>
      <c r="C26" s="19" t="s">
        <v>114</v>
      </c>
      <c r="D26" s="19">
        <v>2</v>
      </c>
      <c r="E26" s="20">
        <v>1</v>
      </c>
      <c r="F26" s="68" t="s">
        <v>69</v>
      </c>
      <c r="G26" t="s">
        <v>115</v>
      </c>
      <c r="H26" s="20">
        <v>1</v>
      </c>
      <c r="I26" s="21">
        <v>5</v>
      </c>
      <c r="J26">
        <v>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6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8" t="s">
        <v>16</v>
      </c>
      <c r="C28" s="28"/>
      <c r="D28" s="28"/>
      <c r="E28" s="29">
        <f>SUBTOTAL(109,BillOfMaterials!$E$15:$E$25)</f>
        <v>17</v>
      </c>
      <c r="F28" s="29"/>
      <c r="G28" s="29"/>
      <c r="H28" s="29"/>
      <c r="I28" s="30"/>
      <c r="J28" s="60">
        <f>SUM(J15:J27)</f>
        <v>220.96000000000004</v>
      </c>
      <c r="K28" s="5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hyperlinks>
    <hyperlink ref="F15" r:id="rId1" display="https://www.banggood.com/Raspberry-Pi-3-Model-B-ARM-Cortex-A53-CPU-1_2GHz-64-Bit-Quad-Core-1GB-RAM-10-Times-B-p-1041862.html?rmmds=search&amp;cur_warehouse=CN" xr:uid="{5FD81767-245C-4D73-B0E2-F97ABEE36B72}"/>
    <hyperlink ref="G15" r:id="rId2" display="https://www.reichelt.com/be/nl/?ARTICLE=164977&amp;PROVID=2788&amp;gclid=EAIaIQobChMI9sPayvHj2QIVEQ8YCh1-_QJbEAYYAiABEgIZCPD_BwE" xr:uid="{F979ABC7-E6F4-46F3-9FBA-17D38AD9D647}"/>
    <hyperlink ref="F16" r:id="rId3" xr:uid="{D23D9DF6-73AE-4CA4-AE5C-A73979DE1C38}"/>
    <hyperlink ref="G16" r:id="rId4" display="https://opencircuit.nl/Product/13320/Crowtail-AM2302-Humidity-en-Temperature-Sensor" xr:uid="{F32542FD-2DBC-480F-9970-C577D5BC4C69}"/>
    <hyperlink ref="G17" r:id="rId5" display="https://www.hobbyelectronica.nl/product/ldr-light-dependent-resistor/?gclid=Cj0KCQiA5Y3kBRDwARIsAEwloL45TEwozKGu8FdZrcLYbsVZ4XXoapIiP4Z9SGvLkBUYYWGnUsUD6C4aAu3BEALw_wcB" xr:uid="{BB89889B-E34F-4806-A873-94F7E653FD25}"/>
    <hyperlink ref="F18" r:id="rId6" display="https://www.happytextiles.nl/kussenvulling-200-gram-x.html?gclid=Cj0KCQiA5Y3kBRDwARIsAEwloL4O20q2kaOoL7W_G0BcXWi8RbIhrVLVva-HNJOBZmNmBG4Krdld0_gaAmgbEALw_wcB" xr:uid="{6DB51F48-CBFF-4035-82DF-9F32B6BC0A60}"/>
    <hyperlink ref="F19" r:id="rId7" display="https://colruyt.collectandgo.be/cogo/nl/artikeldetail/5039/everyday-water-niet-https://colruyt.collectandgo.be/cogo/nl/artikeldetail/5039/everyday-water-niet-bruisend-5l-pet" xr:uid="{329CBBA6-4BDD-45ED-B89D-F926A12BF4E8}"/>
    <hyperlink ref="G21" r:id="rId8" display="https://www.bol.com/nl/p/natuurlijk-hennep-touw-dikte-3-mm-100-m/9200000040218859/?country=BE&amp;Referrer=ADVNLGOO002027-G-59141453755-S-493069050143-9200000040218859&amp;gclid=Cj0KCQiA5Y3kBRDwARIsAEwloL7H1qVzllvZhsVaFHubQrtCLKFG7RA47wPHraLeM67Jc-_bqOJZfTcaAnvoEALw_wcB" xr:uid="{62A92789-D422-4166-A7F1-177A5190EFED}"/>
    <hyperlink ref="G22" r:id="rId9" display="https://opencircuit.nl/Product/10121/2N2222A-NPN-transistor" xr:uid="{6FAD786B-A168-4A01-9578-E5209D208525}"/>
    <hyperlink ref="G23" r:id="rId10" display="https://www.reichelt.com/be/nl/ontwikkelingsbord-scherm-16-x-2-tekens-blauw-debo-lcd-16x2-bl-p192143.html?PROVID=2788&amp;gclid=CjwKCAiAiJPkBRAuEiwAEDXZZbTEpiC6EhQLbhsmYBbtkr1bczPtYIhe5XIR30-i_ITy-4lVbt2LRBoCon8QAvD_BwE&amp;&amp;r=1" xr:uid="{52B2E862-53BC-479F-A142-EF99CF5F4E18}"/>
    <hyperlink ref="G20" r:id="rId11" display="https://www.banggood.com/nl/5M-SMD-5050-RGB-Waterproof-300-LED-Strip-Light-44-Key-Controller-12V-p-925739.html?gmcCountry=BE&amp;currency=EUR&amp;createTmp=1&amp;utm_source=googleshopping&amp;utm_medium=cpc_bgs&amp;utm_content=frank&amp;utm_campaign=ssc-be-all-0219&amp;ad_id=332637436545&amp;gclid=Cj0KCQiA5Y3kBRDwARIsAEwloL4l_mTB0daKuJ9kVFxkSfz5FOd_FiRtGSZCtDj6wWs0oV4UPGucBtMaAmu2EALw_wcB&amp;cur_warehouse=CN" xr:uid="{333DDB8A-BDFC-413E-9514-A8519289F874}"/>
    <hyperlink ref="F17" r:id="rId12" xr:uid="{5A12CEA3-69B5-4234-9CF4-02B542060F41}"/>
    <hyperlink ref="F20" r:id="rId13" xr:uid="{651CBF28-41F1-495C-909B-E2E7A79DBF6D}"/>
    <hyperlink ref="F24" r:id="rId14" xr:uid="{FF172E7D-9C8C-4237-B9F4-B2F2691970A1}"/>
    <hyperlink ref="F25" r:id="rId15" display="https://www.beslist.be/computers/d0000765002/Transcend_(_TS8GUSDHC10_)_Flashgeheugenkaart_(_Adapter_voor_microSDHC_naar_SD_inbegrepen_).html?productIdentifier=00000000025770568778957539093&amp;utm_medium=paid-search&amp;utm_source=google-shopping&amp;utm_campaign=Computers%7C75432920868&amp;device=c&amp;network=g&amp;gclsrc=aw.ds" xr:uid="{2C466E50-F992-44DF-9499-D94B9E55F2D7}"/>
  </hyperlinks>
  <pageMargins left="0.7" right="0.7" top="0.75" bottom="0.75" header="0.3" footer="0.3"/>
  <drawing r:id="rId16"/>
  <legacy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21" sqref="B21"/>
    </sheetView>
  </sheetViews>
  <sheetFormatPr defaultColWidth="15.25" defaultRowHeight="15" customHeight="1"/>
  <cols>
    <col min="1" max="1" width="11.75" customWidth="1"/>
    <col min="2" max="2" width="44.25" customWidth="1"/>
    <col min="3" max="3" width="20.75" customWidth="1"/>
    <col min="4" max="26" width="8.75" customWidth="1"/>
  </cols>
  <sheetData>
    <row r="1" spans="1:26" ht="21.75" customHeight="1">
      <c r="A1" s="32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3" t="s">
        <v>8</v>
      </c>
      <c r="B6" s="33" t="s">
        <v>18</v>
      </c>
      <c r="C6" s="33" t="s">
        <v>19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4"/>
      <c r="B7" s="35"/>
      <c r="C7" s="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7"/>
      <c r="B8" s="38"/>
      <c r="C8" s="3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0"/>
      <c r="B9" s="41"/>
      <c r="C9" s="4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3"/>
      <c r="B10" s="44"/>
      <c r="C10" s="4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0"/>
      <c r="B11" s="41"/>
      <c r="C11" s="4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3"/>
      <c r="B12" s="44"/>
      <c r="C12" s="4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0"/>
      <c r="B13" s="41"/>
      <c r="C13" s="4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3"/>
      <c r="B14" s="44"/>
      <c r="C14" s="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0"/>
      <c r="B15" s="41"/>
      <c r="C15" s="4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3"/>
      <c r="B16" s="44"/>
      <c r="C16" s="4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0"/>
      <c r="B17" s="41"/>
      <c r="C17" s="4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3"/>
      <c r="B18" s="44"/>
      <c r="C18" s="4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0"/>
      <c r="B19" s="41"/>
      <c r="C19" s="4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3"/>
      <c r="B20" s="44"/>
      <c r="C20" s="4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0"/>
      <c r="B21" s="41"/>
      <c r="C21" s="4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3"/>
      <c r="B22" s="44"/>
      <c r="C22" s="4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0"/>
      <c r="B23" s="41"/>
      <c r="C23" s="4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3"/>
      <c r="B24" s="44"/>
      <c r="C24" s="4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0"/>
      <c r="B25" s="41"/>
      <c r="C25" s="4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3"/>
      <c r="B26" s="44"/>
      <c r="C26" s="4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J12" sqref="A12:J12"/>
    </sheetView>
  </sheetViews>
  <sheetFormatPr defaultColWidth="15.25" defaultRowHeight="15" customHeight="1"/>
  <cols>
    <col min="1" max="1" width="9.75" customWidth="1"/>
    <col min="2" max="3" width="7.5" customWidth="1"/>
    <col min="4" max="4" width="18.75" customWidth="1"/>
    <col min="5" max="5" width="14.75" customWidth="1"/>
    <col min="6" max="6" width="6.25" customWidth="1"/>
    <col min="7" max="9" width="11.75" customWidth="1"/>
    <col min="10" max="10" width="6.25" customWidth="1"/>
    <col min="11" max="11" width="11.75" customWidth="1"/>
    <col min="12" max="12" width="8.75" customWidth="1"/>
    <col min="13" max="14" width="8.25" customWidth="1"/>
    <col min="15" max="15" width="23.75" customWidth="1"/>
    <col min="16" max="16" width="13" customWidth="1"/>
    <col min="17" max="17" width="10.5" customWidth="1"/>
    <col min="18" max="18" width="9" customWidth="1"/>
    <col min="19" max="19" width="14.25" customWidth="1"/>
    <col min="20" max="26" width="8.75" customWidth="1"/>
  </cols>
  <sheetData>
    <row r="1" spans="1:26" ht="27" customHeight="1">
      <c r="A1" s="46" t="s">
        <v>20</v>
      </c>
      <c r="B1" s="47"/>
      <c r="C1" s="47"/>
      <c r="D1" s="2"/>
      <c r="E1" s="47"/>
      <c r="F1" s="47"/>
      <c r="G1" s="47"/>
      <c r="H1" s="47"/>
      <c r="I1" s="47"/>
      <c r="J1" s="47"/>
      <c r="K1" s="47"/>
      <c r="L1" s="47"/>
      <c r="M1" s="47"/>
      <c r="N1" s="4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48" t="s">
        <v>0</v>
      </c>
      <c r="E3" s="4" t="s">
        <v>21</v>
      </c>
      <c r="F3" s="2"/>
      <c r="G3" s="2"/>
      <c r="H3" s="2"/>
      <c r="I3" s="2"/>
      <c r="J3" s="2"/>
      <c r="K3" s="49" t="s">
        <v>22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0" t="s">
        <v>23</v>
      </c>
      <c r="E4" s="6" t="s">
        <v>24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0" t="s">
        <v>1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0" t="s">
        <v>2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0" t="s">
        <v>25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1" t="s">
        <v>4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5" t="s">
        <v>26</v>
      </c>
      <c r="B10" s="14" t="s">
        <v>5</v>
      </c>
      <c r="C10" s="14" t="s">
        <v>27</v>
      </c>
      <c r="D10" s="14" t="s">
        <v>6</v>
      </c>
      <c r="E10" s="14" t="s">
        <v>28</v>
      </c>
      <c r="F10" s="16" t="s">
        <v>9</v>
      </c>
      <c r="G10" s="52" t="s">
        <v>10</v>
      </c>
      <c r="H10" s="52" t="s">
        <v>29</v>
      </c>
      <c r="I10" s="52" t="s">
        <v>30</v>
      </c>
      <c r="J10" s="16" t="s">
        <v>12</v>
      </c>
      <c r="K10" s="16" t="s">
        <v>31</v>
      </c>
      <c r="L10" s="16" t="s">
        <v>13</v>
      </c>
      <c r="M10" s="16" t="s">
        <v>32</v>
      </c>
      <c r="N10" s="17" t="s">
        <v>15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19" t="s">
        <v>33</v>
      </c>
      <c r="B11" s="18">
        <v>50746</v>
      </c>
      <c r="C11" s="18">
        <v>4504369</v>
      </c>
      <c r="D11" s="19" t="s">
        <v>34</v>
      </c>
      <c r="E11" s="19" t="s">
        <v>35</v>
      </c>
      <c r="F11" s="20">
        <v>1</v>
      </c>
      <c r="G11" s="20" t="s">
        <v>36</v>
      </c>
      <c r="H11" s="53" t="s">
        <v>37</v>
      </c>
      <c r="I11" s="53"/>
      <c r="J11" s="20" t="s">
        <v>38</v>
      </c>
      <c r="K11" s="54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5" t="s">
        <v>39</v>
      </c>
      <c r="B12" s="24">
        <v>3024</v>
      </c>
      <c r="C12" s="24">
        <v>302401</v>
      </c>
      <c r="D12" s="25" t="s">
        <v>40</v>
      </c>
      <c r="E12" s="25" t="s">
        <v>35</v>
      </c>
      <c r="F12" s="26">
        <v>1</v>
      </c>
      <c r="G12" s="26" t="s">
        <v>36</v>
      </c>
      <c r="H12" s="55" t="s">
        <v>37</v>
      </c>
      <c r="I12" s="55"/>
      <c r="J12" s="26" t="s">
        <v>38</v>
      </c>
      <c r="K12" s="56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19" t="s">
        <v>39</v>
      </c>
      <c r="B13" s="18">
        <v>3023</v>
      </c>
      <c r="C13" s="18">
        <v>302301</v>
      </c>
      <c r="D13" s="19" t="s">
        <v>41</v>
      </c>
      <c r="E13" s="19" t="s">
        <v>35</v>
      </c>
      <c r="F13" s="20">
        <v>2</v>
      </c>
      <c r="G13" s="20" t="s">
        <v>36</v>
      </c>
      <c r="H13" s="53" t="s">
        <v>37</v>
      </c>
      <c r="I13" s="53"/>
      <c r="J13" s="20" t="s">
        <v>38</v>
      </c>
      <c r="K13" s="54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5" t="s">
        <v>39</v>
      </c>
      <c r="B14" s="24">
        <v>3023</v>
      </c>
      <c r="C14" s="24">
        <v>4211398</v>
      </c>
      <c r="D14" s="25" t="s">
        <v>41</v>
      </c>
      <c r="E14" s="25" t="s">
        <v>42</v>
      </c>
      <c r="F14" s="26">
        <v>1</v>
      </c>
      <c r="G14" s="26" t="s">
        <v>36</v>
      </c>
      <c r="H14" s="55" t="s">
        <v>37</v>
      </c>
      <c r="I14" s="55"/>
      <c r="J14" s="26" t="s">
        <v>38</v>
      </c>
      <c r="K14" s="56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 t="s">
        <v>39</v>
      </c>
      <c r="B15" s="18">
        <v>3794</v>
      </c>
      <c r="C15" s="18">
        <v>379401</v>
      </c>
      <c r="D15" s="19" t="s">
        <v>43</v>
      </c>
      <c r="E15" s="19" t="s">
        <v>35</v>
      </c>
      <c r="F15" s="20">
        <v>1</v>
      </c>
      <c r="G15" s="20" t="s">
        <v>36</v>
      </c>
      <c r="H15" s="53" t="s">
        <v>37</v>
      </c>
      <c r="I15" s="53"/>
      <c r="J15" s="20" t="s">
        <v>38</v>
      </c>
      <c r="K15" s="54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 t="s">
        <v>39</v>
      </c>
      <c r="B16" s="24">
        <v>3623</v>
      </c>
      <c r="C16" s="24">
        <v>362301</v>
      </c>
      <c r="D16" s="25" t="s">
        <v>44</v>
      </c>
      <c r="E16" s="25" t="s">
        <v>35</v>
      </c>
      <c r="F16" s="26">
        <v>1</v>
      </c>
      <c r="G16" s="26" t="s">
        <v>36</v>
      </c>
      <c r="H16" s="55" t="s">
        <v>37</v>
      </c>
      <c r="I16" s="55"/>
      <c r="J16" s="26" t="s">
        <v>38</v>
      </c>
      <c r="K16" s="56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 t="s">
        <v>39</v>
      </c>
      <c r="B17" s="18">
        <v>3623</v>
      </c>
      <c r="C17" s="18">
        <v>362321</v>
      </c>
      <c r="D17" s="19" t="s">
        <v>44</v>
      </c>
      <c r="E17" s="19" t="s">
        <v>45</v>
      </c>
      <c r="F17" s="20">
        <v>1</v>
      </c>
      <c r="G17" s="20" t="s">
        <v>36</v>
      </c>
      <c r="H17" s="53" t="s">
        <v>37</v>
      </c>
      <c r="I17" s="53"/>
      <c r="J17" s="20" t="s">
        <v>38</v>
      </c>
      <c r="K17" s="54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 t="s">
        <v>39</v>
      </c>
      <c r="B18" s="24">
        <v>94148</v>
      </c>
      <c r="C18" s="24">
        <v>302201</v>
      </c>
      <c r="D18" s="25" t="s">
        <v>46</v>
      </c>
      <c r="E18" s="25" t="s">
        <v>35</v>
      </c>
      <c r="F18" s="26">
        <v>1</v>
      </c>
      <c r="G18" s="26" t="s">
        <v>36</v>
      </c>
      <c r="H18" s="55" t="s">
        <v>37</v>
      </c>
      <c r="I18" s="55"/>
      <c r="J18" s="26" t="s">
        <v>38</v>
      </c>
      <c r="K18" s="56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 t="s">
        <v>47</v>
      </c>
      <c r="B19" s="18">
        <v>6141</v>
      </c>
      <c r="C19" s="18">
        <v>4210633</v>
      </c>
      <c r="D19" s="19" t="s">
        <v>48</v>
      </c>
      <c r="E19" s="19" t="s">
        <v>49</v>
      </c>
      <c r="F19" s="20">
        <v>1</v>
      </c>
      <c r="G19" s="20" t="s">
        <v>36</v>
      </c>
      <c r="H19" s="53" t="s">
        <v>37</v>
      </c>
      <c r="I19" s="53"/>
      <c r="J19" s="20" t="s">
        <v>38</v>
      </c>
      <c r="K19" s="54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 t="s">
        <v>47</v>
      </c>
      <c r="B20" s="24">
        <v>3070</v>
      </c>
      <c r="C20" s="24">
        <v>307021</v>
      </c>
      <c r="D20" s="25" t="s">
        <v>50</v>
      </c>
      <c r="E20" s="25" t="s">
        <v>45</v>
      </c>
      <c r="F20" s="26">
        <v>4</v>
      </c>
      <c r="G20" s="26" t="s">
        <v>36</v>
      </c>
      <c r="H20" s="55" t="s">
        <v>37</v>
      </c>
      <c r="I20" s="55"/>
      <c r="J20" s="26" t="s">
        <v>38</v>
      </c>
      <c r="K20" s="56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 t="s">
        <v>47</v>
      </c>
      <c r="B21" s="18">
        <v>2412</v>
      </c>
      <c r="C21" s="18">
        <v>241201</v>
      </c>
      <c r="D21" s="19" t="s">
        <v>51</v>
      </c>
      <c r="E21" s="19" t="s">
        <v>35</v>
      </c>
      <c r="F21" s="20">
        <v>1</v>
      </c>
      <c r="G21" s="20" t="s">
        <v>36</v>
      </c>
      <c r="H21" s="53" t="s">
        <v>37</v>
      </c>
      <c r="I21" s="53"/>
      <c r="J21" s="20" t="s">
        <v>38</v>
      </c>
      <c r="K21" s="54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 t="s">
        <v>47</v>
      </c>
      <c r="B22" s="24">
        <v>6019</v>
      </c>
      <c r="C22" s="24">
        <v>4538353</v>
      </c>
      <c r="D22" s="25" t="s">
        <v>52</v>
      </c>
      <c r="E22" s="25" t="s">
        <v>35</v>
      </c>
      <c r="F22" s="26">
        <v>4</v>
      </c>
      <c r="G22" s="26" t="s">
        <v>36</v>
      </c>
      <c r="H22" s="55" t="s">
        <v>37</v>
      </c>
      <c r="I22" s="55"/>
      <c r="J22" s="26" t="s">
        <v>38</v>
      </c>
      <c r="K22" s="56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 t="s">
        <v>47</v>
      </c>
      <c r="B23" s="18">
        <v>2431</v>
      </c>
      <c r="C23" s="18">
        <v>4558168</v>
      </c>
      <c r="D23" s="19" t="s">
        <v>53</v>
      </c>
      <c r="E23" s="19" t="s">
        <v>35</v>
      </c>
      <c r="F23" s="20">
        <v>1</v>
      </c>
      <c r="G23" s="20" t="s">
        <v>36</v>
      </c>
      <c r="H23" s="53" t="s">
        <v>37</v>
      </c>
      <c r="I23" s="53"/>
      <c r="J23" s="20" t="s">
        <v>38</v>
      </c>
      <c r="K23" s="54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 t="s">
        <v>47</v>
      </c>
      <c r="B24" s="24">
        <v>63868</v>
      </c>
      <c r="C24" s="24">
        <v>4535737</v>
      </c>
      <c r="D24" s="25" t="s">
        <v>54</v>
      </c>
      <c r="E24" s="25" t="s">
        <v>35</v>
      </c>
      <c r="F24" s="26">
        <v>4</v>
      </c>
      <c r="G24" s="26" t="s">
        <v>36</v>
      </c>
      <c r="H24" s="55" t="s">
        <v>37</v>
      </c>
      <c r="I24" s="55"/>
      <c r="J24" s="26" t="s">
        <v>38</v>
      </c>
      <c r="K24" s="56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 t="s">
        <v>47</v>
      </c>
      <c r="B25" s="18">
        <v>2540</v>
      </c>
      <c r="C25" s="18">
        <v>4211632</v>
      </c>
      <c r="D25" s="19" t="s">
        <v>55</v>
      </c>
      <c r="E25" s="19" t="s">
        <v>42</v>
      </c>
      <c r="F25" s="20">
        <v>4</v>
      </c>
      <c r="G25" s="20" t="s">
        <v>36</v>
      </c>
      <c r="H25" s="53" t="s">
        <v>37</v>
      </c>
      <c r="I25" s="53"/>
      <c r="J25" s="20" t="s">
        <v>38</v>
      </c>
      <c r="K25" s="54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 t="s">
        <v>47</v>
      </c>
      <c r="B26" s="24">
        <v>3176</v>
      </c>
      <c r="C26" s="24">
        <v>4225733</v>
      </c>
      <c r="D26" s="25" t="s">
        <v>56</v>
      </c>
      <c r="E26" s="25" t="s">
        <v>49</v>
      </c>
      <c r="F26" s="26">
        <v>1</v>
      </c>
      <c r="G26" s="26" t="s">
        <v>36</v>
      </c>
      <c r="H26" s="55" t="s">
        <v>37</v>
      </c>
      <c r="I26" s="55"/>
      <c r="J26" s="26" t="s">
        <v>38</v>
      </c>
      <c r="K26" s="56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 t="s">
        <v>57</v>
      </c>
      <c r="B27" s="18">
        <v>49668</v>
      </c>
      <c r="C27" s="18">
        <v>4224793</v>
      </c>
      <c r="D27" s="19" t="s">
        <v>58</v>
      </c>
      <c r="E27" s="19" t="s">
        <v>59</v>
      </c>
      <c r="F27" s="20">
        <v>1</v>
      </c>
      <c r="G27" s="20" t="s">
        <v>36</v>
      </c>
      <c r="H27" s="53" t="s">
        <v>37</v>
      </c>
      <c r="I27" s="53"/>
      <c r="J27" s="20" t="s">
        <v>38</v>
      </c>
      <c r="K27" s="54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 t="s">
        <v>60</v>
      </c>
      <c r="B28" s="24">
        <v>32123</v>
      </c>
      <c r="C28" s="24">
        <v>4211573</v>
      </c>
      <c r="D28" s="25" t="s">
        <v>61</v>
      </c>
      <c r="E28" s="25" t="s">
        <v>42</v>
      </c>
      <c r="F28" s="26">
        <v>4</v>
      </c>
      <c r="G28" s="26" t="s">
        <v>36</v>
      </c>
      <c r="H28" s="55" t="s">
        <v>37</v>
      </c>
      <c r="I28" s="55"/>
      <c r="J28" s="26" t="s">
        <v>38</v>
      </c>
      <c r="K28" s="56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 t="s">
        <v>60</v>
      </c>
      <c r="B29" s="18">
        <v>6590</v>
      </c>
      <c r="C29" s="18">
        <v>4211622</v>
      </c>
      <c r="D29" s="19" t="s">
        <v>62</v>
      </c>
      <c r="E29" s="19" t="s">
        <v>42</v>
      </c>
      <c r="F29" s="20">
        <v>8</v>
      </c>
      <c r="G29" s="20" t="s">
        <v>36</v>
      </c>
      <c r="H29" s="53" t="s">
        <v>37</v>
      </c>
      <c r="I29" s="53"/>
      <c r="J29" s="20" t="s">
        <v>38</v>
      </c>
      <c r="K29" s="54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 t="s">
        <v>63</v>
      </c>
      <c r="B30" s="24">
        <v>3957</v>
      </c>
      <c r="C30" s="24">
        <v>4211473</v>
      </c>
      <c r="D30" s="25" t="s">
        <v>64</v>
      </c>
      <c r="E30" s="25" t="s">
        <v>42</v>
      </c>
      <c r="F30" s="26">
        <v>4</v>
      </c>
      <c r="G30" s="26" t="s">
        <v>36</v>
      </c>
      <c r="H30" s="55" t="s">
        <v>37</v>
      </c>
      <c r="I30" s="55"/>
      <c r="J30" s="26" t="s">
        <v>38</v>
      </c>
      <c r="K30" s="56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/>
      <c r="B31" s="28"/>
      <c r="C31" s="28"/>
      <c r="D31" s="28" t="s">
        <v>16</v>
      </c>
      <c r="E31" s="28"/>
      <c r="F31" s="29">
        <f>SUBTOTAL(109,Example!$F$11:$F$30)</f>
        <v>46</v>
      </c>
      <c r="G31" s="29"/>
      <c r="H31" s="29"/>
      <c r="I31" s="29"/>
      <c r="J31" s="29"/>
      <c r="K31" s="28"/>
      <c r="L31" s="30"/>
      <c r="M31" s="31">
        <f>SUBTOTAL(109,Example!$M$11:$M$30)</f>
        <v>5.8500000000000014</v>
      </c>
      <c r="N31" s="57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Raman Talwar</cp:lastModifiedBy>
  <dcterms:created xsi:type="dcterms:W3CDTF">2019-03-09T13:28:05Z</dcterms:created>
  <dcterms:modified xsi:type="dcterms:W3CDTF">2019-06-15T08:03:10Z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fdb3f8df-2ba5-4626-922e-ee4f2fe877d2</vt:lpwstr>
  </property>
</Properties>
</file>