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Howest\project1\"/>
    </mc:Choice>
  </mc:AlternateContent>
  <xr:revisionPtr revIDLastSave="0" documentId="8_{BF5D2701-9232-44F9-A071-457AC6345875}" xr6:coauthVersionLast="36" xr6:coauthVersionMax="36" xr10:uidLastSave="{00000000-0000-0000-0000-000000000000}"/>
  <bookViews>
    <workbookView xWindow="0" yWindow="450" windowWidth="24720" windowHeight="12225" tabRatio="500" xr2:uid="{00000000-000D-0000-FFFF-FFFF00000000}"/>
  </bookViews>
  <sheets>
    <sheet name="BillOfMaterials" sheetId="1" r:id="rId1"/>
    <sheet name="Revisions" sheetId="2" r:id="rId2"/>
  </sheets>
  <externalReferences>
    <externalReference r:id="rId3"/>
  </externalReferences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E26" i="1"/>
  <c r="J20" i="1"/>
  <c r="J23" i="1" l="1"/>
  <c r="J24" i="1"/>
  <c r="J25" i="1"/>
  <c r="J22" i="1"/>
  <c r="J19" i="1"/>
  <c r="J21" i="1"/>
  <c r="J15" i="1" l="1"/>
  <c r="J16" i="1"/>
  <c r="J17" i="1"/>
  <c r="J18" i="1"/>
  <c r="C8" i="1" l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<sst xmlns="http://schemas.openxmlformats.org/spreadsheetml/2006/main" count="72" uniqueCount="68">
  <si>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</si>
  <si>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</si>
  <si>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</si>
  <si>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</si>
  <si>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</si>
  <si>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</si>
  <si>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</si>
  <si>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</si>
  <si>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</si>
  <si>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</si>
  <si>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</si>
  <si>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</si>
  <si>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</si>
  <si>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</si>
  <si>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</si>
  <si>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</si>
  <si>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</si>
  <si>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</si>
  <si>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</si>
  <si>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</si>
  <si>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</si>
  <si>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</si>
  <si>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</si>
  <si>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Raspberry Pi 3 model B</t>
  </si>
  <si>
    <t>Raspberry Pi to control the entire system</t>
  </si>
  <si>
    <t>https://www.reichelt.com/be/nl/?ARTICLE=164977&amp;PROVID=2788&amp;gclid=EAIaIQobChMI9sPayvHj2QIVEQ8YCh1-_QJbEAYYAiABEgIZCPD_BwE</t>
  </si>
  <si>
    <t>Raspberry PI T-cobbler</t>
  </si>
  <si>
    <t>Breakout board for Raspberry Pi</t>
  </si>
  <si>
    <t>https://www.adafruit.com/product/2028</t>
  </si>
  <si>
    <t>https://www.banggood.com/40-Pin-T-Type-GPIO-Adapter-Expansion-Board-For-Raspberry-Pi-32-Model-BBAZero-p-1045811.html?rmmds=search&amp;cur_warehouse=CN</t>
  </si>
  <si>
    <t>1NMCT6</t>
  </si>
  <si>
    <t>Goeminne</t>
  </si>
  <si>
    <t>Emile</t>
  </si>
  <si>
    <t>https://www.conrad.be/p/raspberry-pi-raspberry-pi-3-model-b-raspberry-pi-3b-raspberry-pi-3-model-b-1668026?WT.srch=1&amp;gclid=Cj0KCQjwsZ3kBRCnARIsAIuAV_TAJI5gXJx9J1bb-r4MU3DAzO700mAhfCQ7xbJsnt57AHlvIXlBaj8aAkkMEALw_wcB&amp;insert=8J&amp;t=1&amp;tid=1707699513_75075383468_pla-301804009096_pla-1668026&amp;utm_campaign=&amp;utm_content=&amp;utm_medium=&amp;utm_source=&amp;utm_term=</t>
  </si>
  <si>
    <t>LDR</t>
  </si>
  <si>
    <t>A sensor that works based on lighting in the room</t>
  </si>
  <si>
    <t>https://www.antratek.be/mini-photocell?gclid=Cj0KCQjwsZ3kBRCnARIsAIuAV_Q4MfiYAhiEEXCEjpxSJ1NCJa6cg79mPH9QfALtA-KWIsfJnymYD2MaArNbEALw_wcB</t>
  </si>
  <si>
    <t>https://www.grandado.com/products/ldr-sensor-voor-arduino?gclid=Cj0KCQjwsZ3kBRCnARIsAIuAV_TMMDU5MA-boB1jcFBuHYcUT4tkxat3ZDdaFvfjzri0WXZaxkWlFckaApQ1EALw_wcB</t>
  </si>
  <si>
    <t>Temperature Sensor</t>
  </si>
  <si>
    <t>To detect the temperature of the room</t>
  </si>
  <si>
    <t>https://www.kiwi-electronics.nl/me-temperature-sensor-waterproof-ds18b20?gclid=Cj0KCQjwsZ3kBRCnARIsAIuAV_S0-Z6GVsDfaCDVA-V1joUmfUUzNrjQ0T5oVCpWTQLZnL1OyfNTl2IaAlduEALw_wcB</t>
  </si>
  <si>
    <t>https://www.digikey.be/product-detail/en/maxim-integrated/DS18B20%2B/DS18B20%2B-ND/956983?utm_adgroup=&amp;mkwid=sD33j3j9K&amp;pcrid=316758769403&amp;pkw=&amp;pmt=&amp;pdv=c&amp;gclid=Cj0KCQjwsZ3kBRCnARIsAIuAV_Qz2jmVGCRepMk7PtNcg1i-wrTV6VLkkP1o1-9EwvC4VhuM_Zkf1e0aApPuEALw_wcB</t>
  </si>
  <si>
    <t>IR Sensor and Beam</t>
  </si>
  <si>
    <t>To detect if someone has entered the room</t>
  </si>
  <si>
    <t>https://www.sossolutions.nl/2168-ir-break-beam-sensor-5mm-leds?gclid=Cj0KCQjwsZ3kBRCnARIsAIuAV_TsEgmvq_KTy5CP6yj91BQ-P5f-jcoCeZqjUG187apoEEpbrvupGGYaApbGEALw_wcB</t>
  </si>
  <si>
    <t>Speaker</t>
  </si>
  <si>
    <t>to play the music</t>
  </si>
  <si>
    <t>https://nl.aliexpress.com/item/Portable-HIFI-3D-Surround-3-5mm-Aux-Audio-Jack-Mini-Wireless-Round-Shape-Powerful-Crystal-Speaker/32762787726.html?spm=a2g0z.search0302.3.224.13b55a40prmxLz&amp;ws_ab_test=searchweb0_0,searchweb201602_0_453_454_10618_536_10890_317_537_319_10059_10696_10084_10083_10304_10546_10843_10887_10307_321_10548_322_10902_10065_10068_10103_10884_10820,searchweb201603_0,ppcSwitch_0&amp;algo_pvid=7fe86ada-b194-449f-850b-75f4aa888a66&amp;algo_expid=7fe86ada-b194-449f-850b-75f4aa888a66-27</t>
  </si>
  <si>
    <t>https://www.action.com/nl-be/p/soundlogic-speaker-2/</t>
  </si>
  <si>
    <t>https://www.antratek.be/ir-break-beam-sensor-5mm-leds</t>
  </si>
  <si>
    <t>breadboard</t>
  </si>
  <si>
    <t>https://www.soldeerbout-shop.nl/breadboards/968-velleman-vtbb2n-breadboard-5410329667450.html</t>
  </si>
  <si>
    <t>To place all of the sensors on</t>
  </si>
  <si>
    <t>22 gauge wire - Yellow</t>
  </si>
  <si>
    <t>23 gauge wire - Black</t>
  </si>
  <si>
    <t>24 gauge wire - red</t>
  </si>
  <si>
    <t>to have if in need of extra wire to easily get everywhere with IR beam</t>
  </si>
  <si>
    <t>https://www.kiwi-electronics.nl/draad-kabel/kw-2365</t>
  </si>
  <si>
    <t>https://www.kiwi-electronics.nl/draad-kabel/kw-2364</t>
  </si>
  <si>
    <t>https://www.kiwi-electronics.nl/draad-kabel/kw-2366</t>
  </si>
  <si>
    <t>https://www.hobbyelectronica.nl/product/aansluitdraad-geel-22-awg/</t>
  </si>
  <si>
    <t>https://www.hobbyelectronica.nl/product/aansluitdraad-rood-22-awg/</t>
  </si>
  <si>
    <t>https://www.hobbyelectronica.nl/product/aansluitdraad-zwart-22-awg/</t>
  </si>
  <si>
    <t>MusicIn</t>
  </si>
  <si>
    <t>LCD display module</t>
  </si>
  <si>
    <t>the display will tell what the project is doing</t>
  </si>
  <si>
    <t>https://www.hobbyelectronica.nl/product/hd44780-16x2-karakters-lcd-display-module-blauw-backlight/?gclid=CjwKCAjwycfkBRAFEiwAnLX5IYEGgk7a1IkZlgE5RisDhAvQd3iY-MKFmv7g_Is5wSF6z-3wtolacBoCxIwQAvD_BwE</t>
  </si>
  <si>
    <t>https://www.martoparts.nl/16x2-LCD-Display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</si>
</sst>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[$-409]d\-mmm\-yy"/>
  </numFmts>
  <fonts count="15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8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8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3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3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0" fontId="13" fillId="6" borderId="0" xfId="1" applyFill="1" applyAlignment="1">
      <alignment horizontal="center" vertical="top"/>
    </xf>
    <xf numFmtId="165" fontId="8" fillId="6" borderId="0" xfId="0" applyNumberFormat="1" applyFont="1" applyFill="1" applyAlignment="1">
      <alignment vertical="top"/>
    </xf>
    <xf numFmtId="165" fontId="8" fillId="7" borderId="0" xfId="0" applyNumberFormat="1" applyFont="1" applyFill="1" applyBorder="1" applyAlignment="1">
      <alignment horizontal="center" vertical="top"/>
    </xf>
    <xf numFmtId="165" fontId="2" fillId="7" borderId="0" xfId="0" applyNumberFormat="1" applyFont="1" applyFill="1" applyBorder="1" applyAlignment="1">
      <alignment horizontal="center" vertical="top"/>
    </xf>
    <xf numFmtId="0" fontId="8" fillId="8" borderId="0" xfId="0" applyFont="1" applyFill="1" applyAlignment="1">
      <alignment horizontal="left" vertical="top"/>
    </xf>
    <xf numFmtId="0" fontId="8" fillId="8" borderId="0" xfId="0" applyFont="1" applyFill="1" applyAlignment="1">
      <alignment vertical="top" wrapText="1"/>
    </xf>
    <xf numFmtId="0" fontId="8" fillId="8" borderId="0" xfId="0" applyFont="1" applyFill="1" applyAlignment="1">
      <alignment horizontal="center" vertical="top"/>
    </xf>
    <xf numFmtId="0" fontId="13" fillId="8" borderId="0" xfId="1" applyFill="1" applyAlignment="1">
      <alignment horizontal="center" vertical="top"/>
    </xf>
    <xf numFmtId="165" fontId="8" fillId="8" borderId="0" xfId="0" applyNumberFormat="1" applyFont="1" applyFill="1" applyAlignment="1">
      <alignment vertical="top"/>
    </xf>
    <xf numFmtId="0" fontId="2" fillId="9" borderId="0" xfId="0" applyFont="1" applyFill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32D9EB4B-3612-42A8-835A-2DF33D18635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BDDC6ADB-F6F9-4AF8-81D4-E5021963C7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BOM_victor_lem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OfMaterials"/>
      <sheetName val="Revisions"/>
      <sheetName val="Example"/>
    </sheetNames>
    <sheetDataSet>
      <sheetData sheetId="0">
        <row r="20">
          <cell r="E20">
            <v>1</v>
          </cell>
          <cell r="I20">
            <v>3.45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be/product-detail/en/maxim-integrated/DS18B20%2B/DS18B20%2B-ND/956983?utm_adgroup=&amp;mkwid=sD33j3j9K&amp;pcrid=316758769403&amp;pkw=&amp;pmt=&amp;pdv=c&amp;gclid=Cj0KCQjwsZ3kBRCnARIsAIuAV_Qz2jmVGCRepMk7PtNcg1i-wrTV6VLkkP1o1-9EwvC4VhuM_Zkf1e0aApPuEALw_wcB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banggood.com/40-Pin-T-Type-GPIO-Adapter-Expansion-Board-For-Raspberry-Pi-32-Model-BBAZero-p-1045811.html?rmmds=search&amp;cur_warehouse=CN" TargetMode="External"/><Relationship Id="rId7" Type="http://schemas.openxmlformats.org/officeDocument/2006/relationships/hyperlink" Target="https://www.kiwi-electronics.nl/me-temperature-sensor-waterproof-ds18b20?gclid=Cj0KCQjwsZ3kBRCnARIsAIuAV_S0-Z6GVsDfaCDVA-V1joUmfUUzNrjQ0T5oVCpWTQLZnL1OyfNTl2IaAlduEALw_wcB" TargetMode="External"/><Relationship Id="rId12" Type="http://schemas.openxmlformats.org/officeDocument/2006/relationships/hyperlink" Target="https://www.hobbyelectronica.nl/product/aansluitdraad-zwart-22-awg/" TargetMode="External"/><Relationship Id="rId2" Type="http://schemas.openxmlformats.org/officeDocument/2006/relationships/hyperlink" Target="https://www.reichelt.com/be/nl/?ARTICLE=164977&amp;PROVID=2788&amp;gclid=EAIaIQobChMI9sPayvHj2QIVEQ8YCh1-_QJbEAYYAiABEgIZCPD_BwE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conrad.be/p/raspberry-pi-raspberry-pi-3-model-b-raspberry-pi-3b-raspberry-pi-3-model-b-1668026?WT.srch=1&amp;gclid=Cj0KCQjwsZ3kBRCnARIsAIuAV_TAJI5gXJx9J1bb-r4MU3DAzO700mAhfCQ7xbJsnt57AHlvIXlBaj8aAkkMEALw_wcB&amp;insert=8J&amp;t=1&amp;tid=1707699513_75075383468_pla-301804009096_pla-1668026&amp;utm_campaign=&amp;utm_content=&amp;utm_medium=&amp;utm_source=&amp;utm_term=" TargetMode="External"/><Relationship Id="rId6" Type="http://schemas.openxmlformats.org/officeDocument/2006/relationships/hyperlink" Target="https://www.grandado.com/products/ldr-sensor-voor-arduino?gclid=Cj0KCQjwsZ3kBRCnARIsAIuAV_TMMDU5MA-boB1jcFBuHYcUT4tkxat3ZDdaFvfjzri0WXZaxkWlFckaApQ1EALw_wcB" TargetMode="External"/><Relationship Id="rId11" Type="http://schemas.openxmlformats.org/officeDocument/2006/relationships/hyperlink" Target="https://www.antratek.be/ir-break-beam-sensor-5mm-leds" TargetMode="External"/><Relationship Id="rId5" Type="http://schemas.openxmlformats.org/officeDocument/2006/relationships/hyperlink" Target="https://www.antratek.be/mini-photocell?gclid=Cj0KCQjwsZ3kBRCnARIsAIuAV_Q4MfiYAhiEEXCEjpxSJ1NCJa6cg79mPH9QfALtA-KWIsfJnymYD2MaArNbEALw_wcB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action.com/nl-be/p/soundlogic-speaker-2/" TargetMode="External"/><Relationship Id="rId4" Type="http://schemas.openxmlformats.org/officeDocument/2006/relationships/hyperlink" Target="https://www.adafruit.com/product/2028" TargetMode="External"/><Relationship Id="rId9" Type="http://schemas.openxmlformats.org/officeDocument/2006/relationships/hyperlink" Target="https://www.sossolutions.nl/2168-ir-break-beam-sensor-5mm-leds?gclid=Cj0KCQjwsZ3kBRCnARIsAIuAV_TsEgmvq_KTy5CP6yj91BQ-P5f-jcoCeZqjUG187apoEEpbrvupGGYaApbGEALw_wcB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workbookViewId="0">
      <selection activeCell="J26" sqref="J26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3" t="s">
        <v>0</v>
      </c>
      <c r="C2" s="2" t="s">
        <v>30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3" t="s">
        <v>1</v>
      </c>
      <c r="C3" s="2" t="s">
        <v>31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3" t="s">
        <v>2</v>
      </c>
      <c r="C4" s="2" t="s">
        <v>32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3" t="s">
        <v>3</v>
      </c>
      <c r="C5" s="4" t="s">
        <v>63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3" t="s">
        <v>6</v>
      </c>
      <c r="C8" s="10">
        <f>BillOfMaterials!$E$26</f>
        <v>11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3" t="s">
        <v>7</v>
      </c>
      <c r="C9" s="45">
        <f>BillOfMaterials!$J$26</f>
        <v>91.530000000000015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9"/>
      <c r="F12" s="9"/>
      <c r="G12" s="13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8">
        <v>1</v>
      </c>
      <c r="B15" s="19" t="s">
        <v>23</v>
      </c>
      <c r="C15" s="19" t="s">
        <v>24</v>
      </c>
      <c r="D15" s="19">
        <v>1</v>
      </c>
      <c r="E15" s="20">
        <v>1</v>
      </c>
      <c r="F15" s="46" t="s">
        <v>33</v>
      </c>
      <c r="G15" s="46" t="s">
        <v>25</v>
      </c>
      <c r="H15" s="20">
        <v>1</v>
      </c>
      <c r="I15" s="47">
        <v>39.9</v>
      </c>
      <c r="J15" s="42">
        <f>BillOfMaterials!$E15*BillOfMaterials!$I15</f>
        <v>39.9</v>
      </c>
      <c r="K15" s="4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1">
        <v>2</v>
      </c>
      <c r="B16" s="22" t="s">
        <v>26</v>
      </c>
      <c r="C16" s="22" t="s">
        <v>27</v>
      </c>
      <c r="D16" s="22">
        <v>1</v>
      </c>
      <c r="E16" s="23">
        <v>1</v>
      </c>
      <c r="F16" s="48" t="s">
        <v>28</v>
      </c>
      <c r="G16" s="48" t="s">
        <v>29</v>
      </c>
      <c r="H16" s="23">
        <v>1</v>
      </c>
      <c r="I16" s="49">
        <v>6.45</v>
      </c>
      <c r="J16" s="42">
        <f>BillOfMaterials!$E16*BillOfMaterials!$I16</f>
        <v>6.45</v>
      </c>
      <c r="K16" s="4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8">
        <v>3</v>
      </c>
      <c r="B17" s="19" t="s">
        <v>34</v>
      </c>
      <c r="C17" s="19" t="s">
        <v>35</v>
      </c>
      <c r="D17" s="19">
        <v>1</v>
      </c>
      <c r="E17" s="20">
        <v>1</v>
      </c>
      <c r="F17" s="46" t="s">
        <v>36</v>
      </c>
      <c r="G17" s="46" t="s">
        <v>37</v>
      </c>
      <c r="H17" s="20">
        <v>1</v>
      </c>
      <c r="I17" s="47">
        <v>2.09</v>
      </c>
      <c r="J17" s="42">
        <f>BillOfMaterials!$E17*BillOfMaterials!$I17</f>
        <v>2.09</v>
      </c>
      <c r="K17" s="4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1">
        <v>4</v>
      </c>
      <c r="B18" s="22" t="s">
        <v>38</v>
      </c>
      <c r="C18" s="22" t="s">
        <v>39</v>
      </c>
      <c r="D18" s="22">
        <v>1</v>
      </c>
      <c r="E18" s="23">
        <v>1</v>
      </c>
      <c r="F18" s="48" t="s">
        <v>40</v>
      </c>
      <c r="G18" s="48" t="s">
        <v>41</v>
      </c>
      <c r="H18" s="23">
        <v>1</v>
      </c>
      <c r="I18" s="49">
        <v>2.68</v>
      </c>
      <c r="J18" s="42">
        <f>BillOfMaterials!$E18*BillOfMaterials!$I18</f>
        <v>2.68</v>
      </c>
      <c r="K18" s="4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8">
        <v>5</v>
      </c>
      <c r="B19" s="19" t="s">
        <v>42</v>
      </c>
      <c r="C19" s="19" t="s">
        <v>43</v>
      </c>
      <c r="D19" s="19">
        <v>1</v>
      </c>
      <c r="E19" s="20">
        <v>1</v>
      </c>
      <c r="F19" s="46" t="s">
        <v>44</v>
      </c>
      <c r="G19" s="46" t="s">
        <v>49</v>
      </c>
      <c r="H19" s="20">
        <v>1</v>
      </c>
      <c r="I19" s="47">
        <v>8.41</v>
      </c>
      <c r="J19" s="42">
        <f>BillOfMaterials!$E19*BillOfMaterials!$I19</f>
        <v>8.41</v>
      </c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1">
        <v>6</v>
      </c>
      <c r="B20" s="22" t="s">
        <v>64</v>
      </c>
      <c r="C20" s="22" t="s">
        <v>65</v>
      </c>
      <c r="D20" s="22">
        <v>1</v>
      </c>
      <c r="E20" s="23">
        <v>1</v>
      </c>
      <c r="F20" s="48" t="s">
        <v>66</v>
      </c>
      <c r="G20" s="48" t="s">
        <v>67</v>
      </c>
      <c r="H20" s="23"/>
      <c r="I20" s="49">
        <v>3.45</v>
      </c>
      <c r="J20" s="42">
        <f>[1]BillOfMaterials!$E20*[1]BillOfMaterials!$I20</f>
        <v>3.45</v>
      </c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8">
        <v>7</v>
      </c>
      <c r="B21" s="22" t="s">
        <v>45</v>
      </c>
      <c r="C21" s="22" t="s">
        <v>46</v>
      </c>
      <c r="D21" s="19">
        <v>1</v>
      </c>
      <c r="E21" s="20">
        <v>1</v>
      </c>
      <c r="F21" s="48" t="s">
        <v>47</v>
      </c>
      <c r="G21" s="48" t="s">
        <v>48</v>
      </c>
      <c r="H21" s="23">
        <v>1</v>
      </c>
      <c r="I21" s="49">
        <v>14.95</v>
      </c>
      <c r="J21" s="42">
        <f>BillOfMaterials!$E21*BillOfMaterials!$I21</f>
        <v>14.95</v>
      </c>
      <c r="K21" s="4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1">
        <v>8</v>
      </c>
      <c r="B22" s="19" t="s">
        <v>50</v>
      </c>
      <c r="C22" s="19" t="s">
        <v>52</v>
      </c>
      <c r="D22" s="22">
        <v>1</v>
      </c>
      <c r="E22" s="23">
        <v>1</v>
      </c>
      <c r="F22" s="46" t="s">
        <v>51</v>
      </c>
      <c r="G22" s="46"/>
      <c r="H22" s="20">
        <v>1</v>
      </c>
      <c r="I22" s="47">
        <v>4.75</v>
      </c>
      <c r="J22" s="42">
        <f>BillOfMaterials!$E22*BillOfMaterials!$I22</f>
        <v>4.75</v>
      </c>
      <c r="K22" s="4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8">
        <v>9</v>
      </c>
      <c r="B23" s="22" t="s">
        <v>53</v>
      </c>
      <c r="C23" s="22" t="s">
        <v>56</v>
      </c>
      <c r="D23" s="19">
        <v>1</v>
      </c>
      <c r="E23" s="20">
        <v>1</v>
      </c>
      <c r="F23" s="48" t="s">
        <v>57</v>
      </c>
      <c r="G23" s="48" t="s">
        <v>60</v>
      </c>
      <c r="H23" s="23">
        <v>1</v>
      </c>
      <c r="I23" s="47">
        <v>2.95</v>
      </c>
      <c r="J23" s="42">
        <f>BillOfMaterials!$E23*BillOfMaterials!$I23</f>
        <v>2.95</v>
      </c>
      <c r="K23" s="4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1">
        <v>10</v>
      </c>
      <c r="B24" s="22" t="s">
        <v>54</v>
      </c>
      <c r="C24" s="19" t="s">
        <v>56</v>
      </c>
      <c r="D24" s="22">
        <v>1</v>
      </c>
      <c r="E24" s="23">
        <v>1</v>
      </c>
      <c r="F24" s="46" t="s">
        <v>58</v>
      </c>
      <c r="G24" s="46" t="s">
        <v>62</v>
      </c>
      <c r="H24" s="20">
        <v>1</v>
      </c>
      <c r="I24" s="47">
        <v>2.95</v>
      </c>
      <c r="J24" s="42">
        <f>BillOfMaterials!$E24*BillOfMaterials!$I24</f>
        <v>2.95</v>
      </c>
      <c r="K24" s="4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8">
        <v>11</v>
      </c>
      <c r="B25" s="22" t="s">
        <v>55</v>
      </c>
      <c r="C25" s="22" t="s">
        <v>56</v>
      </c>
      <c r="D25" s="19">
        <v>1</v>
      </c>
      <c r="E25" s="20">
        <v>1</v>
      </c>
      <c r="F25" s="48" t="s">
        <v>59</v>
      </c>
      <c r="G25" s="48" t="s">
        <v>61</v>
      </c>
      <c r="H25" s="23">
        <v>1</v>
      </c>
      <c r="I25" s="49">
        <v>2.95</v>
      </c>
      <c r="J25" s="42">
        <f>BillOfMaterials!$E25*BillOfMaterials!$I25</f>
        <v>2.95</v>
      </c>
      <c r="K25" s="4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4"/>
      <c r="B26" s="24" t="s">
        <v>19</v>
      </c>
      <c r="C26" s="24"/>
      <c r="D26" s="24"/>
      <c r="E26" s="25">
        <f>SUBTOTAL(109,BillOfMaterials!$E$15:$E$25)</f>
        <v>11</v>
      </c>
      <c r="F26" s="25"/>
      <c r="G26" s="25"/>
      <c r="H26" s="25"/>
      <c r="I26" s="26"/>
      <c r="J26" s="44">
        <f>SUBTOTAL(109,BillOfMaterials!$J$15:$J$25)</f>
        <v>91.530000000000015</v>
      </c>
      <c r="K26" s="43"/>
      <c r="L26" s="6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50"/>
      <c r="B27" s="51"/>
      <c r="C27" s="51"/>
      <c r="D27" s="51"/>
      <c r="E27" s="52"/>
      <c r="F27" s="53"/>
      <c r="G27" s="53"/>
      <c r="H27" s="52"/>
      <c r="I27" s="54"/>
      <c r="J27" s="55"/>
      <c r="K27" s="5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57"/>
      <c r="B28" s="58"/>
      <c r="C28" s="58"/>
      <c r="D28" s="58"/>
      <c r="E28" s="59"/>
      <c r="F28" s="60"/>
      <c r="G28" s="60"/>
      <c r="H28" s="59"/>
      <c r="I28" s="61"/>
      <c r="J28" s="55"/>
      <c r="K28" s="5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5" r:id="rId1" display="https://www.conrad.be/p/raspberry-pi-raspberry-pi-3-model-b-raspberry-pi-3b-raspberry-pi-3-model-b-1668026?WT.srch=1&amp;gclid=Cj0KCQjwsZ3kBRCnARIsAIuAV_TAJI5gXJx9J1bb-r4MU3DAzO700mAhfCQ7xbJsnt57AHlvIXlBaj8aAkkMEALw_wcB&amp;insert=8J&amp;t=1&amp;tid=1707699513_75075383468_pla-301804009096_pla-1668026&amp;utm_campaign=&amp;utm_content=&amp;utm_medium=&amp;utm_source=&amp;utm_term=" xr:uid="{5FD81767-245C-4D73-B0E2-F97ABEE36B72}"/>
    <hyperlink ref="G15" r:id="rId2" xr:uid="{F979ABC7-E6F4-46F3-9FBA-17D38AD9D647}"/>
    <hyperlink ref="G16" r:id="rId3" xr:uid="{88E16ECF-0A40-40A1-BB44-1E720F807415}"/>
    <hyperlink ref="F16" r:id="rId4" xr:uid="{C63D3B0C-50FC-4EFD-B263-EAEA734FC79A}"/>
    <hyperlink ref="F17" r:id="rId5" xr:uid="{7C0A2B82-C94B-4E9D-9BC7-69F421C40091}"/>
    <hyperlink ref="G17" r:id="rId6" xr:uid="{A5AA557E-FF6E-4E06-A44C-880279FDDB3D}"/>
    <hyperlink ref="F18" r:id="rId7" xr:uid="{D564479F-4B60-449E-8C8D-3C647B657266}"/>
    <hyperlink ref="G18" r:id="rId8" xr:uid="{FFD59896-E872-400D-AA3F-F7648F0DC0DA}"/>
    <hyperlink ref="F19" r:id="rId9" xr:uid="{467A8D5D-C1BC-4B2B-B194-78F7F75106C9}"/>
    <hyperlink ref="G21" r:id="rId10" xr:uid="{D3C4AE46-426E-4293-A7A1-CC3D4E2225B8}"/>
    <hyperlink ref="G19" r:id="rId11" xr:uid="{2E2B8AB5-64A7-40E0-A016-69D1566BFD67}"/>
    <hyperlink ref="G24" r:id="rId12" xr:uid="{0B9A1B11-AB1C-4B8D-AE3B-639C29708070}"/>
  </hyperlinks>
  <pageMargins left="0.7" right="0.7" top="0.75" bottom="0.75" header="0.3" footer="0.3"/>
  <pageSetup paperSize="9" orientation="portrait" verticalDpi="300" r:id="rId13"/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2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1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9" t="s">
        <v>11</v>
      </c>
      <c r="B6" s="29" t="s">
        <v>21</v>
      </c>
      <c r="C6" s="29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0"/>
      <c r="B7" s="31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3"/>
      <c r="B8" s="34"/>
      <c r="C8" s="3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36"/>
      <c r="B9" s="37"/>
      <c r="C9" s="3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39"/>
      <c r="B10" s="40"/>
      <c r="C10" s="4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36"/>
      <c r="B11" s="37"/>
      <c r="C11" s="3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39"/>
      <c r="B12" s="40"/>
      <c r="C12" s="4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36"/>
      <c r="B13" s="37"/>
      <c r="C13" s="3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39"/>
      <c r="B14" s="40"/>
      <c r="C14" s="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36"/>
      <c r="B15" s="37"/>
      <c r="C15" s="3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39"/>
      <c r="B16" s="40"/>
      <c r="C16" s="4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36"/>
      <c r="B17" s="37"/>
      <c r="C17" s="3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39"/>
      <c r="B18" s="40"/>
      <c r="C18" s="4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36"/>
      <c r="B19" s="37"/>
      <c r="C19" s="3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39"/>
      <c r="B20" s="40"/>
      <c r="C20" s="4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36"/>
      <c r="B21" s="37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39"/>
      <c r="B22" s="40"/>
      <c r="C22" s="4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36"/>
      <c r="B23" s="37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39"/>
      <c r="B24" s="40"/>
      <c r="C24" s="4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36"/>
      <c r="B25" s="37"/>
      <c r="C25" s="3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39"/>
      <c r="B26" s="40"/>
      <c r="C26" s="4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Emile Goeminne</dc:creator>
  <cp:lastModifiedBy>Emile Goeminne</cp:lastModifiedBy>
  <dcterms:created xsi:type="dcterms:W3CDTF">2018-03-11T12:01:50Z</dcterms:created>
  <dcterms:modified xsi:type="dcterms:W3CDTF">2019-06-17T13:47:52Z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ca8988dd-32d5-4a6f-ad74-53b594715b6e</vt:lpwstr>
  </property>
</Properties>
</file>