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NMCT\Project 1\Eindopdracht\"/>
    </mc:Choice>
  </mc:AlternateContent>
  <xr:revisionPtr revIDLastSave="0" documentId="13_ncr:1_{6CD14C44-8E15-4847-9D61-3FFF797B7506}" xr6:coauthVersionLast="41" xr6:coauthVersionMax="41" xr10:uidLastSave="{00000000-0000-0000-0000-000000000000}"/>
  <bookViews>
    <workbookView xWindow="17720" yWindow="4000" windowWidth="20170" windowHeight="15460" tabRatio="500" xr2:uid="{00000000-000D-0000-FFFF-FFFF00000000}"/>
  </bookViews>
  <sheets>
    <sheet name="BillOfMaterial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J31" i="1"/>
  <c r="J29" i="1"/>
  <c r="J30" i="1"/>
  <c r="K33" i="1"/>
  <c r="C9" i="1" s="1"/>
  <c r="I15" i="1"/>
  <c r="J28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33" i="1" l="1"/>
</calcChain>
</file>

<file path=xl/sharedStrings.xml><?xml version="1.0" encoding="utf-8"?>
<sst xmlns="http://schemas.openxmlformats.org/spreadsheetml/2006/main" count="83" uniqueCount="81">
  <si>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</si>
  <si>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</si>
  <si>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</si>
  <si>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</si>
  <si>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</si>
  <si>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</si>
  <si>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</si>
  <si>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</si>
  <si>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</si>
  <si>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</si>
  <si>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</si>
  <si>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</si>
  <si>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</si>
  <si>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</si>
  <si>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</si>
  <si>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</si>
  <si>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</si>
  <si>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</si>
  <si>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</si>
  <si>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Raspberry Pi 3 model B</t>
  </si>
  <si>
    <t>Raspberry PI T-cobbler</t>
  </si>
  <si>
    <t>Breakout board for Raspberry Pi</t>
  </si>
  <si>
    <t>https://www.adafruit.com/product/2028</t>
  </si>
  <si>
    <t>1NMCT3</t>
  </si>
  <si>
    <t>Goethals</t>
  </si>
  <si>
    <t>Ruben</t>
  </si>
  <si>
    <t>/</t>
  </si>
  <si>
    <t>https://www.sossolutions.nl/raspberry-pi-3b-officiele-starter-pack?gclid=CjwKCAjwtajrBRBVEiwA8w2Q8OUMBl9BaNmZVv4VHlZciyYKaLQin50UfDZYQyGIoje7fOf39n6wGxoCmH4QAvD_BwE</t>
  </si>
  <si>
    <t>Raspberry Pi starter kit to control the entire system</t>
  </si>
  <si>
    <t>https://www.bol.com/nl/p/raspberry-pi-3-model-b-starter-pack/9200000093297021/?bltg=itm_event%3Dclick%26mmt_id%3DXWruGXMSlqYX7VU6T%40orkgAAAc8%26slt_type%3Drecommendations%26pg_nm%3Dpdp%26slt_id%3Dprd_reco%26slt_nm%3Dproduct_recommendations%26slt_pos%3DC1%26slt_owner%3Dccs%26itm_type%3Dproduct%26itm_lp%3D1%26itm_id%3D9200000093297021&amp;bltgh=pd2119KcCnfTDyO7nfNJtA.1_6_7.8.ProductTitle</t>
  </si>
  <si>
    <t>https://www.distrelec.be/nl/pi-cobbler-breakout-for-raspberry-pi-adafruit-1754/p/30133570?channel=b2c&amp;price_gs=7.3931&amp;source=googleps&amp;ext_cid=shgooaqbenl-na&amp;kw=%7Bkeyword%7D&amp;gclid=CjwKCAjwtajrBRBVEiwA8w2Q8Dn7gfJFCkJY6ovYdSwez2pSjlIA6Oy_gZ0YBbt_a5pblta-l2QIGRoCneUQAvD_BwE</t>
  </si>
  <si>
    <t>Stereo 3.7W Class D Audio Amplifier-Max98306</t>
  </si>
  <si>
    <t>Amplifier to use with speakers</t>
  </si>
  <si>
    <t>https://www.adafruit.com/product/987</t>
  </si>
  <si>
    <t>Speaker - 3" diameter - 4 Ohm 3 Watt</t>
  </si>
  <si>
    <t>To produce sound</t>
  </si>
  <si>
    <t>https://www.adafruit.com/product/1314</t>
  </si>
  <si>
    <t>RGB Backlight negative LCD 20x4</t>
  </si>
  <si>
    <t>https://www.adafruit.com/product/498</t>
  </si>
  <si>
    <t>Used for displaying text</t>
  </si>
  <si>
    <t>Adafruit Dotstar Digital LED Strip - White 144 - 0.5 meter</t>
  </si>
  <si>
    <t>Used as light device</t>
  </si>
  <si>
    <t>https://www.adafruit.com/product/2329</t>
  </si>
  <si>
    <t>Ultrasonic sensor HC-SR04</t>
  </si>
  <si>
    <t>The sensor detect the distant via ultrasonic sound</t>
  </si>
  <si>
    <t>https://www.adafruit.com/product/4007</t>
  </si>
  <si>
    <t>https://www.vanallesenmeer.nl/Sensor-Afstandsmeter-Ultrasoon-HC-SR04?gclid=CjwKCAjwtajrBRBVEiwA8w2Q8DkTJGW9L4vInsph63oeholLT0oRc3dss7CgOylIr703jiESlPZr_RoCF3MQAvD_BwE</t>
  </si>
  <si>
    <t>DHT11 sensor</t>
  </si>
  <si>
    <t>The sensor measures the temperature and the humidity</t>
  </si>
  <si>
    <t>https://www.adafruit.com/product/386</t>
  </si>
  <si>
    <t>https://www.robotshop.com/eu/en/dht11-temperature-humidity-sensor-module.html?gclid=CjwKCAjwtajrBRBVEiwA8w2Q8LfGijLx9-jex7Dq7cKrEXl5nyL4Kh-N8toOkLy4YuNkD6E1kxebbhoCb3gQAvD_BwE</t>
  </si>
  <si>
    <t>Basket A4 transparent</t>
  </si>
  <si>
    <t>Used for the design</t>
  </si>
  <si>
    <t>https://shop.vermeersch-deconinck.be/mandje-a4-transparant.html</t>
  </si>
  <si>
    <t>Woud 7 mm</t>
  </si>
  <si>
    <t>Used for the design, best to scavenge from somewhere</t>
  </si>
  <si>
    <t>Carat Charly Brown 400ML</t>
  </si>
  <si>
    <t>Used as painter for the design</t>
  </si>
  <si>
    <t>https://www.gamma.be/nl/assortiment/motip-carat-satin-charly-brown/p/B589276</t>
  </si>
  <si>
    <t>Soldering set with 30W soldering iron</t>
  </si>
  <si>
    <t>Used to solder components together</t>
  </si>
  <si>
    <t>Black INOX Push button only 5A / 250VAC IP68</t>
  </si>
  <si>
    <t>Used for making contact on push or otherwise depending on the setting</t>
  </si>
  <si>
    <t>Base for single pole switch - DS6 series</t>
  </si>
  <si>
    <t>Used as connector to the push button</t>
  </si>
  <si>
    <t>Totaal</t>
  </si>
  <si>
    <t>https://www.gotron.be/soldeerset-met-30w-soldeerbout.html</t>
  </si>
  <si>
    <t>https://www.gotron.be/zwarte-inox-drukknop-enkelp-5a-250vac-ip68-on-on.html</t>
  </si>
  <si>
    <t>https://www.gotron.be/voet-voor-enkelpolige-schakelaar-ds6-serie.html</t>
  </si>
  <si>
    <t>Power Supply 5V 4A</t>
  </si>
  <si>
    <t>Used for powering the led strip up</t>
  </si>
  <si>
    <t>DC Barrel Jack Adapter - Female</t>
  </si>
  <si>
    <t>Used for to put on the power supply to make sure you can connect it to the led strip</t>
  </si>
  <si>
    <t xml:space="preserve">Jumper Wires Premium 6" </t>
  </si>
  <si>
    <t>Used for making connections with the components</t>
  </si>
  <si>
    <t>https://www.antratek.be/dc-barrel-jack-adapter-female?___SID=U</t>
  </si>
  <si>
    <t>https://www.antratek.be/power-supply-5v-4a?___SID=U</t>
  </si>
  <si>
    <t>https://www.antratek.be/jumper-wires-premium-6-m-f-pack-of-10?___SID=U</t>
  </si>
  <si>
    <t>https://shop.vermeersch-deconinck.be/3-5-plug-st-2-cinch-2m.html</t>
  </si>
  <si>
    <t>3.5 PLUG ST/2 CINCH 2M</t>
  </si>
  <si>
    <t>Used to connect the audio port of raspberry pi to the amplifier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</si>
</sst>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</numFmts>
  <fonts count="10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u/>
      <sz val="11"/>
      <color theme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/>
    </xf>
    <xf numFmtId="0" fontId="9" fillId="3" borderId="0" xfId="1" applyFill="1" applyAlignment="1">
      <alignment horizontal="center" vertical="top"/>
    </xf>
    <xf numFmtId="165" fontId="8" fillId="3" borderId="0" xfId="0" applyNumberFormat="1" applyFont="1" applyFill="1" applyAlignment="1">
      <alignment vertical="top"/>
    </xf>
    <xf numFmtId="0" fontId="9" fillId="5" borderId="0" xfId="1" applyFill="1" applyAlignment="1">
      <alignment horizontal="center" vertical="top"/>
    </xf>
    <xf numFmtId="165" fontId="8" fillId="5" borderId="0" xfId="0" applyNumberFormat="1" applyFont="1" applyFill="1" applyAlignment="1">
      <alignment vertical="top"/>
    </xf>
    <xf numFmtId="165" fontId="2" fillId="4" borderId="0" xfId="0" applyNumberFormat="1" applyFont="1" applyFill="1" applyAlignment="1">
      <alignment horizontal="center" vertical="top"/>
    </xf>
    <xf numFmtId="0" fontId="8" fillId="6" borderId="0" xfId="0" applyFont="1" applyFill="1" applyAlignment="1">
      <alignment horizontal="left" vertical="top"/>
    </xf>
    <xf numFmtId="0" fontId="8" fillId="6" borderId="0" xfId="0" applyFont="1" applyFill="1" applyAlignment="1">
      <alignment horizontal="left" vertical="top" wrapText="1"/>
    </xf>
    <xf numFmtId="0" fontId="8" fillId="6" borderId="0" xfId="0" applyFont="1" applyFill="1" applyAlignment="1">
      <alignment horizontal="right" vertical="top"/>
    </xf>
    <xf numFmtId="0" fontId="8" fillId="6" borderId="0" xfId="0" applyFont="1" applyFill="1" applyAlignment="1">
      <alignment horizontal="center" vertical="top"/>
    </xf>
    <xf numFmtId="0" fontId="8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right" vertical="top"/>
    </xf>
    <xf numFmtId="165" fontId="8" fillId="6" borderId="0" xfId="0" applyNumberFormat="1" applyFont="1" applyFill="1" applyAlignment="1">
      <alignment vertical="top"/>
    </xf>
    <xf numFmtId="0" fontId="8" fillId="7" borderId="0" xfId="0" applyFont="1" applyFill="1" applyAlignment="1">
      <alignment horizontal="left" vertical="top"/>
    </xf>
    <xf numFmtId="0" fontId="8" fillId="7" borderId="0" xfId="0" applyFont="1" applyFill="1" applyAlignment="1">
      <alignment horizontal="left" vertical="top" wrapText="1"/>
    </xf>
    <xf numFmtId="0" fontId="8" fillId="7" borderId="0" xfId="0" applyFont="1" applyFill="1" applyAlignment="1">
      <alignment horizontal="right" vertical="top"/>
    </xf>
    <xf numFmtId="0" fontId="8" fillId="7" borderId="0" xfId="0" applyFont="1" applyFill="1" applyAlignment="1">
      <alignment horizontal="center" vertical="top"/>
    </xf>
    <xf numFmtId="165" fontId="8" fillId="7" borderId="0" xfId="0" applyNumberFormat="1" applyFont="1" applyFill="1" applyAlignment="1">
      <alignment vertical="top"/>
    </xf>
    <xf numFmtId="0" fontId="9" fillId="5" borderId="0" xfId="1" applyFill="1" applyAlignment="1">
      <alignment horizontal="left" vertical="top"/>
    </xf>
    <xf numFmtId="0" fontId="9" fillId="6" borderId="0" xfId="1" applyFill="1" applyAlignment="1">
      <alignment horizontal="left" vertical="top"/>
    </xf>
    <xf numFmtId="0" fontId="9" fillId="7" borderId="0" xfId="1" applyFill="1" applyAlignment="1">
      <alignment horizontal="left" vertical="top"/>
    </xf>
  </cellXfs>
  <cellStyles count="2">
    <cellStyle name="Hyperlink" xfId="1" builtinId="8"/>
    <cellStyle name="Standaard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165" formatCode="_(&quot;€&quot;* #,##0.00_);_(&quot;€&quot;* \(#,##0.00\);_(&quot;€&quot;* &quot;-&quot;??_);_(@_)"/>
      <fill>
        <patternFill patternType="solid">
          <fgColor rgb="FFF2F2F2"/>
          <bgColor rgb="FFF2F2F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165" formatCode="_(&quot;€&quot;* #,##0.00_);_(&quot;€&quot;* \(#,##0.00\);_(&quot;€&quot;* &quot;-&quot;??_);_(@_)"/>
      <fill>
        <patternFill patternType="solid">
          <fgColor rgb="FFF2F2F2"/>
          <bgColor rgb="FFF2F2F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165" formatCode="_(&quot;€&quot;* #,##0.00_);_(&quot;€&quot;* \(#,##0.00\);_(&quot;€&quot;* &quot;-&quot;??_);_(@_)"/>
      <fill>
        <patternFill patternType="solid">
          <fgColor rgb="FFF2F2F2"/>
          <bgColor rgb="FFF2F2F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scheme val="none"/>
      </font>
      <numFmt numFmtId="165" formatCode="_(&quot;€&quot;* #,##0.00_);_(&quot;€&quot;* \(#,##0.00\);_(&quot;€&quot;* &quot;-&quot;??_);_(@_)"/>
      <fill>
        <patternFill patternType="solid">
          <fgColor rgb="FFF2F2F2"/>
          <bgColor rgb="FFF2F2F2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Ubuntu"/>
        <scheme val="none"/>
      </font>
      <fill>
        <patternFill patternType="solid">
          <fgColor rgb="FF3A5D9C"/>
          <bgColor rgb="FF3A5D9C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48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7CFE528B-9C3F-406C-8760-CBD84FAA2D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317500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FDBB345-16BA-6F4E-A9A7-54EC91512B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317500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B0FA4FC-632C-6C46-A33A-5534DC703F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165100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31E66AED-FDAA-4B33-B980-99E2628EBE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165100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4DE6AFC9-12FB-42CD-A2D4-BE85F361B1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324F46-D7DA-4B4C-87E0-E78B08F93C34}" name="Tabel1" displayName="Tabel1" ref="A14:K33" totalsRowCount="1" headerRowDxfId="4">
  <autoFilter ref="A14:K32" xr:uid="{FA6AF4BA-7CD9-419E-B438-742E79F5A045}"/>
  <tableColumns count="11">
    <tableColumn id="1" xr3:uid="{7CF9D74D-7BB5-4185-8DCB-8DDFA29D8400}" name="Part #" totalsRowLabel="Totaal"/>
    <tableColumn id="2" xr3:uid="{456AF8D7-8F28-4A39-B54D-A5B0BF8493A9}" name="Part Name"/>
    <tableColumn id="3" xr3:uid="{57391A25-0597-4CB9-A947-FC2ABBD86477}" name="Description"/>
    <tableColumn id="4" xr3:uid="{4C8042E0-4B51-4EB2-AC84-2AD5BA14F243}" name="Revision"/>
    <tableColumn id="5" xr3:uid="{3726A4A8-CA30-411C-8B4B-720D097529B2}" name="Qty" totalsRowFunction="count"/>
    <tableColumn id="6" xr3:uid="{7FB31083-4915-4FB2-84A5-13274EA217E6}" name="Supplier"/>
    <tableColumn id="7" xr3:uid="{D5B1575A-281F-4AD1-A790-F1CA62EE83BC}" name="also available from"/>
    <tableColumn id="8" xr3:uid="{7BFE443C-AE05-466C-A1C1-88301C8D23EB}" name="Units"/>
    <tableColumn id="9" xr3:uid="{34CA227A-C667-484F-B9B3-3B4365CB9404}" name="Unit Cost"/>
    <tableColumn id="10" xr3:uid="{75472E08-5882-4489-B7F8-2F9456004F71}" name="Max Cost" totalsRowFunction="sum" dataDxfId="3" totalsRowDxfId="1"/>
    <tableColumn id="11" xr3:uid="{8563CD27-260B-469E-8341-E78B8AF1B2C0}" name="Real Cost" totalsRowFunction="sum" dataDxfId="2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afruit.com/product/2329" TargetMode="External"/><Relationship Id="rId13" Type="http://schemas.openxmlformats.org/officeDocument/2006/relationships/hyperlink" Target="https://shop.vermeersch-deconinck.be/mandje-a4-transparant.html" TargetMode="External"/><Relationship Id="rId18" Type="http://schemas.openxmlformats.org/officeDocument/2006/relationships/hyperlink" Target="https://www.antratek.be/dc-barrel-jack-adapter-female?___SID=U" TargetMode="External"/><Relationship Id="rId3" Type="http://schemas.openxmlformats.org/officeDocument/2006/relationships/hyperlink" Target="https://www.distrelec.be/nl/pi-cobbler-breakout-for-raspberry-pi-adafruit-1754/p/30133570?channel=b2c&amp;price_gs=7.3931&amp;source=googleps&amp;ext_cid=shgooaqbenl-na&amp;kw=%7Bkeyword%7D&amp;gclid=CjwKCAjwtajrBRBVEiwA8w2Q8Dn7gfJFCkJY6ovYdSwez2pSjlIA6Oy_gZ0YBbt_a5pblta-l2QIGRoCneUQAvD_BwE" TargetMode="External"/><Relationship Id="rId21" Type="http://schemas.openxmlformats.org/officeDocument/2006/relationships/hyperlink" Target="https://shop.vermeersch-deconinck.be/3-5-plug-st-2-cinch-2m.html" TargetMode="External"/><Relationship Id="rId7" Type="http://schemas.openxmlformats.org/officeDocument/2006/relationships/hyperlink" Target="https://www.adafruit.com/product/498" TargetMode="External"/><Relationship Id="rId12" Type="http://schemas.openxmlformats.org/officeDocument/2006/relationships/hyperlink" Target="https://www.robotshop.com/eu/en/dht11-temperature-humidity-sensor-module.html?gclid=CjwKCAjwtajrBRBVEiwA8w2Q8LfGijLx9-jex7Dq7cKrEXl5nyL4Kh-N8toOkLy4YuNkD6E1kxebbhoCb3gQAvD_BwE" TargetMode="External"/><Relationship Id="rId17" Type="http://schemas.openxmlformats.org/officeDocument/2006/relationships/hyperlink" Target="https://www.gotron.be/voet-voor-enkelpolige-schakelaar-ds6-serie.html" TargetMode="External"/><Relationship Id="rId2" Type="http://schemas.openxmlformats.org/officeDocument/2006/relationships/hyperlink" Target="https://www.bol.com/nl/p/raspberry-pi-3-model-b-starter-pack/9200000093297021/?bltg=itm_event%3Dclick%26mmt_id%3DXWruGXMSlqYX7VU6T%40orkgAAAc8%26slt_type%3Drecommendations%26pg_nm%3Dpdp%26slt_id%3Dprd_reco%26slt_nm%3Dproduct_recommendations%26slt_pos%3DC1%26slt_owner%3Dccs%26itm_type%3Dproduct%26itm_lp%3D1%26itm_id%3D9200000093297021&amp;bltgh=pd2119KcCnfTDyO7nfNJtA.1_6_7.8.ProductTitle" TargetMode="External"/><Relationship Id="rId16" Type="http://schemas.openxmlformats.org/officeDocument/2006/relationships/hyperlink" Target="https://www.gotron.be/zwarte-inox-drukknop-enkelp-5a-250vac-ip68-on-on.html" TargetMode="External"/><Relationship Id="rId20" Type="http://schemas.openxmlformats.org/officeDocument/2006/relationships/hyperlink" Target="https://www.antratek.be/jumper-wires-premium-6-m-f-pack-of-10?___SID=U" TargetMode="External"/><Relationship Id="rId1" Type="http://schemas.openxmlformats.org/officeDocument/2006/relationships/hyperlink" Target="https://www.sossolutions.nl/raspberry-pi-3b-officiele-starter-pack?gclid=CjwKCAjwtajrBRBVEiwA8w2Q8OUMBl9BaNmZVv4VHlZciyYKaLQin50UfDZYQyGIoje7fOf39n6wGxoCmH4QAvD_BwE" TargetMode="External"/><Relationship Id="rId6" Type="http://schemas.openxmlformats.org/officeDocument/2006/relationships/hyperlink" Target="https://www.adafruit.com/product/1314" TargetMode="External"/><Relationship Id="rId11" Type="http://schemas.openxmlformats.org/officeDocument/2006/relationships/hyperlink" Target="https://www.vanallesenmeer.nl/Sensor-Afstandsmeter-Ultrasoon-HC-SR04?gclid=CjwKCAjwtajrBRBVEiwA8w2Q8DkTJGW9L4vInsph63oeholLT0oRc3dss7CgOylIr703jiESlPZr_RoCF3MQAvD_BwE" TargetMode="External"/><Relationship Id="rId24" Type="http://schemas.openxmlformats.org/officeDocument/2006/relationships/table" Target="../tables/table1.xml"/><Relationship Id="rId5" Type="http://schemas.openxmlformats.org/officeDocument/2006/relationships/hyperlink" Target="https://www.adafruit.com/product/987" TargetMode="External"/><Relationship Id="rId15" Type="http://schemas.openxmlformats.org/officeDocument/2006/relationships/hyperlink" Target="https://www.gotron.be/soldeerset-met-30w-soldeerbout.html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adafruit.com/product/4007" TargetMode="External"/><Relationship Id="rId19" Type="http://schemas.openxmlformats.org/officeDocument/2006/relationships/hyperlink" Target="https://www.antratek.be/power-supply-5v-4a?___SID=U" TargetMode="External"/><Relationship Id="rId4" Type="http://schemas.openxmlformats.org/officeDocument/2006/relationships/hyperlink" Target="https://www.adafruit.com/product/2028" TargetMode="External"/><Relationship Id="rId9" Type="http://schemas.openxmlformats.org/officeDocument/2006/relationships/hyperlink" Target="https://www.adafruit.com/product/386" TargetMode="External"/><Relationship Id="rId14" Type="http://schemas.openxmlformats.org/officeDocument/2006/relationships/hyperlink" Target="https://www.gamma.be/nl/assortiment/motip-carat-satin-charly-brown/p/B58927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showGridLines="0" tabSelected="1" topLeftCell="B7" workbookViewId="0">
      <selection activeCell="K27" sqref="K27"/>
    </sheetView>
  </sheetViews>
  <sheetFormatPr defaultColWidth="15.1640625" defaultRowHeight="15" customHeight="1"/>
  <cols>
    <col min="1" max="1" width="8" customWidth="1"/>
    <col min="2" max="2" width="24" customWidth="1"/>
    <col min="3" max="3" width="19.33203125" customWidth="1"/>
    <col min="4" max="4" width="9.33203125" customWidth="1"/>
    <col min="5" max="5" width="8.1640625" customWidth="1"/>
    <col min="6" max="6" width="34.33203125" customWidth="1"/>
    <col min="7" max="7" width="24.6640625" customWidth="1"/>
    <col min="8" max="8" width="6.6640625" customWidth="1"/>
    <col min="9" max="9" width="9.9140625" customWidth="1"/>
    <col min="10" max="10" width="10" customWidth="1"/>
    <col min="11" max="11" width="10.1640625" customWidth="1"/>
    <col min="12" max="12" width="22.6640625" customWidth="1"/>
    <col min="13" max="13" width="10.1640625" customWidth="1"/>
    <col min="14" max="14" width="14.33203125" customWidth="1"/>
    <col min="15" max="26" width="8.8320312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23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24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25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26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 t="s">
        <v>26</v>
      </c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 t="s">
        <v>26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v>18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26">
        <f>Tabel1[[#Totals],[Real Cost]]</f>
        <v>211.76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1"/>
      <c r="C12" s="12"/>
      <c r="D12" s="2"/>
      <c r="E12" s="9"/>
      <c r="F12" s="9"/>
      <c r="G12" s="13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4" t="s">
        <v>8</v>
      </c>
      <c r="B14" s="14" t="s">
        <v>9</v>
      </c>
      <c r="C14" s="14" t="s">
        <v>10</v>
      </c>
      <c r="D14" s="15" t="s">
        <v>11</v>
      </c>
      <c r="E14" s="16" t="s">
        <v>12</v>
      </c>
      <c r="F14" s="16" t="s">
        <v>13</v>
      </c>
      <c r="G14" s="16" t="s">
        <v>14</v>
      </c>
      <c r="H14" s="16" t="s">
        <v>15</v>
      </c>
      <c r="I14" s="16" t="s">
        <v>16</v>
      </c>
      <c r="J14" s="16" t="s">
        <v>17</v>
      </c>
      <c r="K14" s="17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8">
        <v>1</v>
      </c>
      <c r="B15" s="19" t="s">
        <v>19</v>
      </c>
      <c r="C15" s="19" t="s">
        <v>28</v>
      </c>
      <c r="D15" s="19">
        <v>1</v>
      </c>
      <c r="E15" s="20">
        <v>1</v>
      </c>
      <c r="F15" s="27" t="s">
        <v>27</v>
      </c>
      <c r="G15" s="27" t="s">
        <v>29</v>
      </c>
      <c r="H15" s="20">
        <v>1</v>
      </c>
      <c r="I15" s="28">
        <f>67.89</f>
        <v>67.89</v>
      </c>
      <c r="J15" s="24">
        <f>BillOfMaterials!$E15*BillOfMaterials!$I15</f>
        <v>67.89</v>
      </c>
      <c r="K15" s="25">
        <v>80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1">
        <v>2</v>
      </c>
      <c r="B16" s="22" t="s">
        <v>20</v>
      </c>
      <c r="C16" s="22" t="s">
        <v>21</v>
      </c>
      <c r="D16" s="22">
        <v>1</v>
      </c>
      <c r="E16" s="23">
        <v>1</v>
      </c>
      <c r="F16" s="29" t="s">
        <v>22</v>
      </c>
      <c r="G16" s="29" t="s">
        <v>30</v>
      </c>
      <c r="H16" s="23">
        <v>1</v>
      </c>
      <c r="I16" s="30">
        <v>7.39</v>
      </c>
      <c r="J16" s="24">
        <f>BillOfMaterials!$E16*BillOfMaterials!$I16</f>
        <v>7.39</v>
      </c>
      <c r="K16" s="25">
        <v>9.25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8">
        <v>3</v>
      </c>
      <c r="B17" s="19" t="s">
        <v>31</v>
      </c>
      <c r="C17" s="19" t="s">
        <v>32</v>
      </c>
      <c r="D17" s="19">
        <v>1</v>
      </c>
      <c r="E17" s="20">
        <v>1</v>
      </c>
      <c r="F17" s="27" t="s">
        <v>33</v>
      </c>
      <c r="G17" s="27"/>
      <c r="H17" s="20">
        <v>1</v>
      </c>
      <c r="I17" s="28">
        <v>8.06</v>
      </c>
      <c r="J17" s="24">
        <f>BillOfMaterials!$E17*BillOfMaterials!$I17</f>
        <v>8.06</v>
      </c>
      <c r="K17" s="25">
        <v>8.06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1">
        <v>4</v>
      </c>
      <c r="B18" s="22" t="s">
        <v>34</v>
      </c>
      <c r="C18" s="22" t="s">
        <v>35</v>
      </c>
      <c r="D18" s="22">
        <v>1</v>
      </c>
      <c r="E18" s="23">
        <v>2</v>
      </c>
      <c r="F18" s="29" t="s">
        <v>36</v>
      </c>
      <c r="G18" s="29"/>
      <c r="H18" s="23">
        <v>1</v>
      </c>
      <c r="I18" s="30">
        <v>1.76</v>
      </c>
      <c r="J18" s="24">
        <f>BillOfMaterials!$E18*BillOfMaterials!$I18</f>
        <v>3.52</v>
      </c>
      <c r="K18" s="25">
        <v>3.52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8">
        <v>5</v>
      </c>
      <c r="B19" s="19" t="s">
        <v>37</v>
      </c>
      <c r="C19" s="19" t="s">
        <v>39</v>
      </c>
      <c r="D19" s="19">
        <v>1</v>
      </c>
      <c r="E19" s="20">
        <v>1</v>
      </c>
      <c r="F19" s="27" t="s">
        <v>38</v>
      </c>
      <c r="G19" s="27"/>
      <c r="H19" s="20">
        <v>1</v>
      </c>
      <c r="I19" s="28">
        <v>22.48</v>
      </c>
      <c r="J19" s="24">
        <f>BillOfMaterials!$E19*BillOfMaterials!$I19</f>
        <v>22.48</v>
      </c>
      <c r="K19" s="25">
        <v>22.48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1">
        <v>6</v>
      </c>
      <c r="B20" s="22" t="s">
        <v>40</v>
      </c>
      <c r="C20" s="22" t="s">
        <v>41</v>
      </c>
      <c r="D20" s="22">
        <v>1</v>
      </c>
      <c r="E20" s="23">
        <v>1</v>
      </c>
      <c r="F20" s="29" t="s">
        <v>42</v>
      </c>
      <c r="G20" s="29"/>
      <c r="H20" s="23">
        <v>1</v>
      </c>
      <c r="I20" s="30">
        <v>22.48</v>
      </c>
      <c r="J20" s="24">
        <f>BillOfMaterials!$E20*BillOfMaterials!$I20</f>
        <v>22.48</v>
      </c>
      <c r="K20" s="25">
        <v>22.48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8">
        <v>7</v>
      </c>
      <c r="B21" s="19" t="s">
        <v>43</v>
      </c>
      <c r="C21" s="19" t="s">
        <v>44</v>
      </c>
      <c r="D21" s="19">
        <v>1</v>
      </c>
      <c r="E21" s="20">
        <v>1</v>
      </c>
      <c r="F21" s="27" t="s">
        <v>45</v>
      </c>
      <c r="G21" s="27" t="s">
        <v>46</v>
      </c>
      <c r="H21" s="20">
        <v>1</v>
      </c>
      <c r="I21" s="28">
        <v>2.1</v>
      </c>
      <c r="J21" s="24">
        <f>BillOfMaterials!$E21*BillOfMaterials!$I21</f>
        <v>2.1</v>
      </c>
      <c r="K21" s="25">
        <v>2.4500000000000002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1">
        <v>8</v>
      </c>
      <c r="B22" s="22" t="s">
        <v>47</v>
      </c>
      <c r="C22" s="22" t="s">
        <v>48</v>
      </c>
      <c r="D22" s="22">
        <v>1</v>
      </c>
      <c r="E22" s="23">
        <v>1</v>
      </c>
      <c r="F22" s="29" t="s">
        <v>49</v>
      </c>
      <c r="G22" s="29" t="s">
        <v>50</v>
      </c>
      <c r="H22" s="23">
        <v>1</v>
      </c>
      <c r="I22" s="30">
        <v>4.5</v>
      </c>
      <c r="J22" s="24">
        <f>BillOfMaterials!$E22*BillOfMaterials!$I22</f>
        <v>4.5</v>
      </c>
      <c r="K22" s="25">
        <v>4.09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8">
        <v>9</v>
      </c>
      <c r="B23" s="19" t="s">
        <v>51</v>
      </c>
      <c r="C23" s="19" t="s">
        <v>52</v>
      </c>
      <c r="D23" s="19">
        <v>1</v>
      </c>
      <c r="E23" s="20">
        <v>1</v>
      </c>
      <c r="F23" s="27" t="s">
        <v>53</v>
      </c>
      <c r="G23" s="27"/>
      <c r="H23" s="20">
        <v>1</v>
      </c>
      <c r="I23" s="28">
        <v>2.59</v>
      </c>
      <c r="J23" s="24">
        <f>BillOfMaterials!$E23*BillOfMaterials!$I23</f>
        <v>2.59</v>
      </c>
      <c r="K23" s="25">
        <v>2.59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1">
        <v>10</v>
      </c>
      <c r="B24" s="22" t="s">
        <v>54</v>
      </c>
      <c r="C24" s="22" t="s">
        <v>55</v>
      </c>
      <c r="D24" s="22">
        <v>1</v>
      </c>
      <c r="E24" s="23">
        <v>1</v>
      </c>
      <c r="F24" s="29"/>
      <c r="G24" s="29"/>
      <c r="H24" s="23">
        <v>1</v>
      </c>
      <c r="I24" s="30">
        <v>0</v>
      </c>
      <c r="J24" s="24">
        <f>BillOfMaterials!$E24*BillOfMaterials!$I24</f>
        <v>0</v>
      </c>
      <c r="K24" s="25">
        <v>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8">
        <v>11</v>
      </c>
      <c r="B25" s="19" t="s">
        <v>56</v>
      </c>
      <c r="C25" s="19" t="s">
        <v>57</v>
      </c>
      <c r="D25" s="19">
        <v>1</v>
      </c>
      <c r="E25" s="20">
        <v>1</v>
      </c>
      <c r="F25" s="27" t="s">
        <v>58</v>
      </c>
      <c r="G25" s="27"/>
      <c r="H25" s="20">
        <v>1</v>
      </c>
      <c r="I25" s="28">
        <v>7.59</v>
      </c>
      <c r="J25" s="24">
        <f>BillOfMaterials!$E25*BillOfMaterials!$I25</f>
        <v>7.59</v>
      </c>
      <c r="K25" s="25">
        <v>15.18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1">
        <v>12</v>
      </c>
      <c r="B26" s="22" t="s">
        <v>59</v>
      </c>
      <c r="C26" s="22" t="s">
        <v>60</v>
      </c>
      <c r="D26" s="22">
        <v>1</v>
      </c>
      <c r="E26" s="23">
        <v>1</v>
      </c>
      <c r="F26" s="29" t="s">
        <v>66</v>
      </c>
      <c r="G26" s="29"/>
      <c r="H26" s="23">
        <v>1</v>
      </c>
      <c r="I26" s="30">
        <v>15.5</v>
      </c>
      <c r="J26" s="24">
        <f>BillOfMaterials!$E26*BillOfMaterials!$I26</f>
        <v>15.5</v>
      </c>
      <c r="K26" s="25"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8">
        <v>13</v>
      </c>
      <c r="B27" s="19" t="s">
        <v>61</v>
      </c>
      <c r="C27" s="19" t="s">
        <v>62</v>
      </c>
      <c r="D27" s="19">
        <v>1</v>
      </c>
      <c r="E27" s="20">
        <v>1</v>
      </c>
      <c r="F27" s="27" t="s">
        <v>67</v>
      </c>
      <c r="G27" s="27"/>
      <c r="H27" s="20">
        <v>1</v>
      </c>
      <c r="I27" s="28">
        <v>9.9499999999999993</v>
      </c>
      <c r="J27" s="24">
        <f>BillOfMaterials!$E27*BillOfMaterials!$I27</f>
        <v>9.9499999999999993</v>
      </c>
      <c r="K27" s="25">
        <v>9.9499999999999993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1">
        <v>14</v>
      </c>
      <c r="B28" s="22" t="s">
        <v>63</v>
      </c>
      <c r="C28" s="22" t="s">
        <v>64</v>
      </c>
      <c r="D28" s="22">
        <v>1</v>
      </c>
      <c r="E28" s="23">
        <v>1</v>
      </c>
      <c r="F28" s="29" t="s">
        <v>68</v>
      </c>
      <c r="G28" s="29"/>
      <c r="H28" s="23">
        <v>1</v>
      </c>
      <c r="I28" s="30">
        <v>2.5</v>
      </c>
      <c r="J28" s="24">
        <f>BillOfMaterials!$E28*BillOfMaterials!$I28</f>
        <v>2.5</v>
      </c>
      <c r="K28" s="25">
        <v>2.5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32">
        <v>15</v>
      </c>
      <c r="B29" s="32" t="s">
        <v>69</v>
      </c>
      <c r="C29" s="33" t="s">
        <v>70</v>
      </c>
      <c r="D29" s="34">
        <v>1</v>
      </c>
      <c r="E29" s="35">
        <v>1</v>
      </c>
      <c r="F29" s="45" t="s">
        <v>76</v>
      </c>
      <c r="G29" s="32"/>
      <c r="H29" s="35">
        <v>1</v>
      </c>
      <c r="I29" s="38">
        <v>12.39</v>
      </c>
      <c r="J29" s="24">
        <f>BillOfMaterials!$E29*BillOfMaterials!$I29</f>
        <v>12.39</v>
      </c>
      <c r="K29" s="25">
        <v>12.39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" customHeight="1">
      <c r="A30" s="21">
        <v>16</v>
      </c>
      <c r="B30" s="36" t="s">
        <v>71</v>
      </c>
      <c r="C30" s="36" t="s">
        <v>72</v>
      </c>
      <c r="D30" s="37">
        <v>1</v>
      </c>
      <c r="E30" s="23">
        <v>1</v>
      </c>
      <c r="F30" s="44" t="s">
        <v>75</v>
      </c>
      <c r="G30" s="21"/>
      <c r="H30" s="23">
        <v>1</v>
      </c>
      <c r="I30" s="30">
        <v>2.95</v>
      </c>
      <c r="J30" s="24">
        <f>BillOfMaterials!$E30*BillOfMaterials!$I30</f>
        <v>2.95</v>
      </c>
      <c r="K30" s="25">
        <v>2.95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9.5" customHeight="1">
      <c r="A31" s="32">
        <v>17</v>
      </c>
      <c r="B31" s="33" t="s">
        <v>73</v>
      </c>
      <c r="C31" s="33" t="s">
        <v>74</v>
      </c>
      <c r="D31" s="34">
        <v>1</v>
      </c>
      <c r="E31" s="35">
        <v>2</v>
      </c>
      <c r="F31" s="45" t="s">
        <v>77</v>
      </c>
      <c r="G31" s="32"/>
      <c r="H31" s="35">
        <v>1</v>
      </c>
      <c r="I31" s="38">
        <v>3.95</v>
      </c>
      <c r="J31" s="24">
        <f>BillOfMaterials!$E31*BillOfMaterials!$I31</f>
        <v>7.9</v>
      </c>
      <c r="K31" s="25">
        <v>7.9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9.5" customHeight="1">
      <c r="A32" s="39">
        <v>18</v>
      </c>
      <c r="B32" s="40" t="s">
        <v>79</v>
      </c>
      <c r="C32" s="40" t="s">
        <v>80</v>
      </c>
      <c r="D32" s="41">
        <v>1</v>
      </c>
      <c r="E32" s="42">
        <v>1</v>
      </c>
      <c r="F32" s="46" t="s">
        <v>78</v>
      </c>
      <c r="G32" s="39"/>
      <c r="H32" s="42">
        <v>1</v>
      </c>
      <c r="I32" s="43">
        <v>5.97</v>
      </c>
      <c r="J32" s="24">
        <v>5.97</v>
      </c>
      <c r="K32" s="25">
        <v>5.97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t="s">
        <v>65</v>
      </c>
      <c r="E33">
        <f>SUBTOTAL(103,Tabel1[Qty])</f>
        <v>18</v>
      </c>
      <c r="J33" s="31">
        <f>SUBTOTAL(109,Tabel1[Max Cost])</f>
        <v>205.76</v>
      </c>
      <c r="K33" s="31">
        <f>SUBTOTAL(109,Tabel1[Real Cost])</f>
        <v>211.76</v>
      </c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2"/>
      <c r="F34" s="2"/>
      <c r="G34" s="2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2"/>
      <c r="F35" s="2"/>
      <c r="G35" s="2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" customHeight="1">
      <c r="A994" s="1"/>
      <c r="B994" s="2"/>
      <c r="C994" s="2"/>
      <c r="D994" s="2"/>
      <c r="E994" s="1"/>
      <c r="F994" s="1"/>
      <c r="G994" s="1"/>
      <c r="H994" s="1"/>
      <c r="I994" s="1"/>
      <c r="J994" s="2"/>
      <c r="K994" s="2"/>
    </row>
    <row r="995" spans="1:26" ht="15" customHeight="1">
      <c r="A995" s="1"/>
      <c r="B995" s="2"/>
      <c r="C995" s="2"/>
      <c r="D995" s="2"/>
      <c r="E995" s="1"/>
      <c r="F995" s="1"/>
      <c r="G995" s="1"/>
      <c r="H995" s="1"/>
      <c r="I995" s="1"/>
      <c r="J995" s="2"/>
      <c r="K995" s="2"/>
    </row>
    <row r="996" spans="1:26" ht="15" customHeight="1">
      <c r="A996" s="1"/>
      <c r="B996" s="2"/>
      <c r="C996" s="2"/>
      <c r="D996" s="2"/>
      <c r="E996" s="1"/>
      <c r="F996" s="1"/>
      <c r="G996" s="1"/>
      <c r="H996" s="1"/>
      <c r="I996" s="1"/>
      <c r="J996" s="2"/>
      <c r="K996" s="2"/>
    </row>
  </sheetData>
  <hyperlinks>
    <hyperlink ref="F15" r:id="rId1" xr:uid="{5FD81767-245C-4D73-B0E2-F97ABEE36B72}"/>
    <hyperlink ref="G15" r:id="rId2" display="https://www.bol.com/nl/p/raspberry-pi-3-model-b-starter-pack/9200000093297021/?bltg=itm_event%3Dclick%26mmt_id%3DXWruGXMSlqYX7VU6T%40orkgAAAc8%26slt_type%3Drecommendations%26pg_nm%3Dpdp%26slt_id%3Dprd_reco%26slt_nm%3Dproduct_recommendations%26slt_pos%3DC1%26slt_owner%3Dccs%26itm_type%3Dproduct%26itm_lp%3D1%26itm_id%3D9200000093297021&amp;bltgh=pd2119KcCnfTDyO7nfNJtA.1_6_7.8.ProductTitle" xr:uid="{F979ABC7-E6F4-46F3-9FBA-17D38AD9D647}"/>
    <hyperlink ref="G16" r:id="rId3" display="https://www.distrelec.be/nl/pi-cobbler-breakout-for-raspberry-pi-adafruit-1754/p/30133570?channel=b2c&amp;price_gs=7.3931&amp;source=googleps&amp;ext_cid=shgooaqbenl-na&amp;kw=%7Bkeyword%7D&amp;gclid=CjwKCAjwtajrBRBVEiwA8w2Q8Dn7gfJFCkJY6ovYdSwez2pSjlIA6Oy_gZ0YBbt_a5pblta-l2QIGRoCneUQAvD_BwE" xr:uid="{88E16ECF-0A40-40A1-BB44-1E720F807415}"/>
    <hyperlink ref="F16" r:id="rId4" xr:uid="{C63D3B0C-50FC-4EFD-B263-EAEA734FC79A}"/>
    <hyperlink ref="F17" r:id="rId5" xr:uid="{7C0A2B82-C94B-4E9D-9BC7-69F421C40091}"/>
    <hyperlink ref="F18" r:id="rId6" xr:uid="{D564479F-4B60-449E-8C8D-3C647B657266}"/>
    <hyperlink ref="F19" r:id="rId7" xr:uid="{4EBBB459-D402-471F-A84F-24EDE461852B}"/>
    <hyperlink ref="F20" r:id="rId8" xr:uid="{F4C2AF64-C6D6-4ED7-B4A7-88367A6EBC52}"/>
    <hyperlink ref="F22" r:id="rId9" xr:uid="{EB09C4E6-51B5-4A45-BF37-7168DEE28C49}"/>
    <hyperlink ref="F21" r:id="rId10" xr:uid="{549F7437-8509-49B6-8090-88F613FF23F1}"/>
    <hyperlink ref="G21" r:id="rId11" xr:uid="{F69DDA30-C8A3-4A3A-9DD3-961E6DF3FEA0}"/>
    <hyperlink ref="G22" r:id="rId12" xr:uid="{D5BC64C7-9C89-4651-AD8D-45BA56771E6E}"/>
    <hyperlink ref="F23" r:id="rId13" xr:uid="{CDEA7DED-511B-4312-B334-256B2C7B3E7D}"/>
    <hyperlink ref="F25" r:id="rId14" xr:uid="{227960F8-88C6-4C91-A806-3DFADCDF60E9}"/>
    <hyperlink ref="F26" r:id="rId15" xr:uid="{19B12511-82B3-4529-A7B3-807A890CAA4E}"/>
    <hyperlink ref="F27" r:id="rId16" xr:uid="{8E25DEBE-987B-4011-BAD1-F2D98751C33B}"/>
    <hyperlink ref="F28" r:id="rId17" xr:uid="{EF528A8E-E8A0-4E26-AE29-6AB5AB241B72}"/>
    <hyperlink ref="F30" r:id="rId18" xr:uid="{35763BB9-6A29-4C94-AE5A-6586BC524282}"/>
    <hyperlink ref="F29" r:id="rId19" xr:uid="{291B84BA-8AFC-4852-965A-1DA775A6B35E}"/>
    <hyperlink ref="F31" r:id="rId20" xr:uid="{745377EA-8003-454E-A958-2E2FB598803F}"/>
    <hyperlink ref="F32" r:id="rId21" xr:uid="{034FB8A5-5071-40C1-A196-FF8B8FBFB959}"/>
  </hyperlinks>
  <pageMargins left="0.7" right="0.7" top="0.75" bottom="0.75" header="0.3" footer="0.3"/>
  <pageSetup paperSize="9" orientation="portrait" verticalDpi="300" r:id="rId22"/>
  <drawing r:id="rId23"/>
  <tableParts count="1">
    <tablePart r:id="rId2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BillOfMaterials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Bertil Vandekerkhove</dc:creator>
  <cp:lastModifiedBy>Ruben Goethals</cp:lastModifiedBy>
  <dcterms:created xsi:type="dcterms:W3CDTF">2018-03-11T12:01:50Z</dcterms:created>
  <dcterms:modified xsi:type="dcterms:W3CDTF">2019-08-31T23:46:00Z</dcterms:modified>
</cp:coreProperties>
</file>