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Lennert\Desktop\BestandenProject\"/>
    </mc:Choice>
  </mc:AlternateContent>
  <xr:revisionPtr revIDLastSave="0" documentId="13_ncr:1_{870F05CB-FDAD-4D01-8C4B-036B3370315A}" xr6:coauthVersionLast="36" xr6:coauthVersionMax="36" xr10:uidLastSave="{00000000-0000-0000-0000-000000000000}"/>
  <bookViews>
    <workbookView xWindow="0" yWindow="0" windowWidth="21465" windowHeight="7680" tabRatio="500" xr2:uid="{00000000-000D-0000-FFFF-FFFF00000000}"/>
  </bookViews>
  <sheets>
    <sheet name="BillOfMaterials" sheetId="1" r:id="rId1"/>
    <sheet name="Revisions" sheetId="2" r:id="rId2"/>
    <sheet name="Example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4" i="1" l="1"/>
  <c r="J45" i="1"/>
  <c r="E45" i="1"/>
  <c r="K45" i="1"/>
  <c r="J43" i="1"/>
  <c r="J41" i="1" l="1"/>
  <c r="J18" i="1"/>
  <c r="K18" i="1" s="1"/>
  <c r="J42" i="1"/>
  <c r="J40" i="1"/>
  <c r="J39" i="1"/>
  <c r="J38" i="1"/>
  <c r="J37" i="1"/>
  <c r="J33" i="1"/>
  <c r="J34" i="1"/>
  <c r="J35" i="1"/>
  <c r="J36" i="1"/>
  <c r="J32" i="1"/>
  <c r="J17" i="1"/>
  <c r="J31" i="1" l="1"/>
  <c r="K31" i="1" s="1"/>
  <c r="J30" i="1" l="1"/>
  <c r="J29" i="1"/>
  <c r="J26" i="1"/>
  <c r="J27" i="1"/>
  <c r="J28" i="1"/>
  <c r="J15" i="1" l="1"/>
  <c r="M11" i="3"/>
  <c r="N31" i="3" s="1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F31" i="3"/>
  <c r="E7" i="3" s="1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J16" i="1"/>
  <c r="J19" i="1"/>
  <c r="J20" i="1"/>
  <c r="J21" i="1"/>
  <c r="J22" i="1"/>
  <c r="J24" i="1"/>
  <c r="J25" i="1"/>
  <c r="C8" i="1"/>
  <c r="C9" i="1" l="1"/>
  <c r="M31" i="3"/>
  <c r="E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4" authorId="0" shapeId="0" xr:uid="{00000000-0006-0000-0000-000001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0" authorId="0" shapeId="0" xr:uid="{00000000-0006-0000-0200-000001000000}">
      <text>
        <r>
          <rPr>
            <sz val="11"/>
            <color rgb="FF000000"/>
            <rFont val="Arial"/>
            <family val="2"/>
          </rPr>
          <t>clodim7:
gebruk zotero</t>
        </r>
      </text>
    </comment>
    <comment ref="M10" authorId="0" shapeId="0" xr:uid="{00000000-0006-0000-0200-000002000000}">
      <text>
        <r>
          <rPr>
            <sz val="11"/>
            <color rgb="FF000000"/>
            <rFont val="Arial"/>
            <family val="2"/>
          </rPr>
          <t>clodim7:
zet de prijs van duurste alternatief</t>
        </r>
      </text>
    </comment>
    <comment ref="N10" authorId="0" shapeId="0" xr:uid="{00000000-0006-0000-0200-000003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<sst xmlns="http://schemas.openxmlformats.org/spreadsheetml/2006/main" count="327" uniqueCount="170">
  <si>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</si>
  <si>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</si>
  <si>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</si>
  <si>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</si>
  <si>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</si>
  <si>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</si>
  <si>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</si>
  <si>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</si>
  <si>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</si>
  <si>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</si>
  <si>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</si>
  <si>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</si>
  <si>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</si>
  <si>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</si>
  <si>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</si>
  <si>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</si>
  <si>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</si>
  <si>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</si>
  <si>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</si>
  <si>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</si>
  <si>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</si>
  <si>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Revision Summary</t>
  </si>
  <si>
    <t>Approval Date</t>
  </si>
  <si>
    <t>Bill of Materials for LEGO® Design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</si>
  <si>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</si>
  <si>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</si>
  <si>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</si>
  <si>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</si>
  <si>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</si>
  <si>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</si>
  <si>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</si>
  <si>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</si>
  <si>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</si>
  <si>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</si>
  <si>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</si>
  <si>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</si>
  <si>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</si>
  <si>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</si>
  <si>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</si>
  <si>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</si>
  <si>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</si>
  <si>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</si>
  <si>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</si>
  <si>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</si>
  <si>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</si>
  <si>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</si>
  <si>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</si>
  <si>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</si>
  <si>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</si>
  <si>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</si>
  <si>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</si>
  <si>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</si>
  <si>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</si>
  <si>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</si>
  <si>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</si>
  <si>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</si>
  <si>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</si>
  <si>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</si>
  <si>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</si>
  <si>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</si>
  <si>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</si>
  <si>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</si>
  <si>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</si>
  <si>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</si>
  <si>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</si>
  <si>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</si>
  <si>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</si>
  <si>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</si>
  <si>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(picture can only be added with END delivery of project!)</t>
  </si>
  <si>
    <t>Whenever there are things that change in the original BOM you note this down here!</t>
  </si>
  <si>
    <t>EXAMPLE on how to list parts of your project</t>
  </si>
  <si>
    <t>1NMCT4</t>
  </si>
  <si>
    <t>Defauw</t>
  </si>
  <si>
    <t>Lennert</t>
  </si>
  <si>
    <t>Cerematic</t>
  </si>
  <si>
    <t>Raspberry Pi Model 3B+</t>
  </si>
  <si>
    <t>Om software te kunnen runnen</t>
  </si>
  <si>
    <t>T-Cobbler Raspberry Pi</t>
  </si>
  <si>
    <t>Gebruiken voor schakeling met Pi</t>
  </si>
  <si>
    <t>kiwi-electronics</t>
  </si>
  <si>
    <t>Om de schakeling te kunnen bouwen</t>
  </si>
  <si>
    <t>Weerstanden</t>
  </si>
  <si>
    <t>Om stroom te beperken in de kring</t>
  </si>
  <si>
    <t>set</t>
  </si>
  <si>
    <t>LCD Scherm</t>
  </si>
  <si>
    <t>Om IP address en info visueel te geven</t>
  </si>
  <si>
    <t>Geheugenkaart 16GB</t>
  </si>
  <si>
    <t>Voor de software</t>
  </si>
  <si>
    <t>Raspberry Pi 3B+ voeding</t>
  </si>
  <si>
    <t>Om de pi te voeden</t>
  </si>
  <si>
    <t>Om de schakeling op te maken</t>
  </si>
  <si>
    <t>Om de lading cornflakes te bepalen</t>
  </si>
  <si>
    <t>aliexpress</t>
  </si>
  <si>
    <t>Om te kijken als er al dan niet een object staat</t>
  </si>
  <si>
    <t>IRLZ44N MOSFET</t>
  </si>
  <si>
    <t>Om mijn spanning van mijn ledstrips aan te passen</t>
  </si>
  <si>
    <t>10 pieces</t>
  </si>
  <si>
    <t>Ledstrip 5m waterproof</t>
  </si>
  <si>
    <t>Actuator</t>
  </si>
  <si>
    <t>amazon</t>
  </si>
  <si>
    <t>Sonor sensor</t>
  </si>
  <si>
    <t>Om inhoud reservoir te berekenen</t>
  </si>
  <si>
    <t>Om cornflakes door te laten</t>
  </si>
  <si>
    <t>Gehackte Cornflakes dispenser</t>
  </si>
  <si>
    <t>Om het mij makkelijker te maken voor reservoirs</t>
  </si>
  <si>
    <t>mega-gadgets</t>
  </si>
  <si>
    <t>L293 motor drive IC</t>
  </si>
  <si>
    <t>Om DC motor te besturen</t>
  </si>
  <si>
    <t>37mm 12V DC 7RPM to 960RPM High Torque Gear </t>
  </si>
  <si>
    <t>3 sets</t>
  </si>
  <si>
    <t>Raspberry Pi Case</t>
  </si>
  <si>
    <t>Om de pi te beschermen</t>
  </si>
  <si>
    <t>Gewichtsensor 1KG + HX711</t>
  </si>
  <si>
    <t>Motor monteren</t>
  </si>
  <si>
    <t xml:space="preserve">Supra bazar </t>
  </si>
  <si>
    <t>www.suprabazar.be</t>
  </si>
  <si>
    <t>Gamma</t>
  </si>
  <si>
    <t>www.gamma.be</t>
  </si>
  <si>
    <t>Lusterklem 10mm</t>
  </si>
  <si>
    <t>Stoelhoek 25mm</t>
  </si>
  <si>
    <t>Set vijzen (met verschillende grotes)</t>
  </si>
  <si>
    <t>bol.com</t>
  </si>
  <si>
    <t>Set moeren (met verschillende grotes)</t>
  </si>
  <si>
    <t>Montage</t>
  </si>
  <si>
    <t>Dubbelzijdige tape</t>
  </si>
  <si>
    <t>1m² melamine</t>
  </si>
  <si>
    <t>Witte tape 50mm</t>
  </si>
  <si>
    <t>Voeding 12V 5A (LPV 60-12)</t>
  </si>
  <si>
    <t>Behuizing</t>
  </si>
  <si>
    <t>Power supply</t>
  </si>
  <si>
    <t>leds-buy</t>
  </si>
  <si>
    <t>https://www.kiwi-electronics.nl/raspberry-pi-3-model-b-plus?search=raspberry%20pi&amp;description=true</t>
  </si>
  <si>
    <t>https://www.kiwi-electronics.nl/40-weg-t-cobbler-breakout-board-voor-raspberry-pi-model-b-plus-kit?search=t-cobbler&amp;description=true</t>
  </si>
  <si>
    <t>https://www.kiwi-electronics.nl/830-punt-breadboard?search=t-cobbler&amp;description=true</t>
  </si>
  <si>
    <t>I2C PCF</t>
  </si>
  <si>
    <t>Voor ledscreen</t>
  </si>
  <si>
    <t>Mini breadboard</t>
  </si>
  <si>
    <t>Schakeling</t>
  </si>
  <si>
    <t>https://www.kiwi-electronics.nl/breadboard-400pins</t>
  </si>
  <si>
    <t>Jumper kabels (F to F, M to F, M to M)</t>
  </si>
  <si>
    <t>https://www.kiwi-electronics.nl/Premium-Jumperwires-40-stuks-op-strip-20cm-male-male?search=jumper%20kabels&amp;description=true</t>
  </si>
  <si>
    <t>https://www.kiwi-electronics.nl/resk-resistor-kit?search=weerstanden%20kit&amp;description=true</t>
  </si>
  <si>
    <t>https://www.kiwi-electronics.nl/16x2-lcd-display-extras-wit-op-blauw&amp;search=lcd&amp;description=true</t>
  </si>
  <si>
    <t>https://www.kiwi-electronics.nl/16GB-SD-kaart-met-New-Out-Of-Box-Software-NOOBS-voorgeinstalleerd?search=16gb&amp;description=true</t>
  </si>
  <si>
    <t>https://www.kiwi-electronics.nl/rpi-psu-5-1v-2-5a--eu-uk?search=pi%20voeding&amp;description=true</t>
  </si>
  <si>
    <t>https://www.kiwi-electronics.nl/officiele-raspberry-pi-3-behuizing-zwart-grijs?search=pi%20case&amp;description=true</t>
  </si>
  <si>
    <t>https://nl.aliexpress.com/item/Load-Cell-1-KG-5-KG-10-KG-20-KG-HX711-AD-Module-Gewicht-Sensor-Elektronische/32958628401.html?spm=a2g0s.9042311.0.0.33844c4dbKLwpi</t>
  </si>
  <si>
    <t>https://nl.aliexpress.com/item/Smart-Electronics-Smart-Auto-Robot-Reflecterende-Optische-3pin-IR-Infrarood-Obstakel-vermijden-Sensor-Module-voor-arduino/32941594811.html?spm=a2g0s.9042311.0.0.27424c4d4ugfoX</t>
  </si>
  <si>
    <t>https://nl.aliexpress.com/item/10-stks-partij-IRF9Z24-IRF9Z34-IRLZ24N-IRLZ34N-IRLZ44N-LM317T-IRF3205-Transistor-220-TO220-IRF9Z24-IRF9Z34-IRLZ24/32918019446.html?spm=a2g0s.9042311.0.0.27424c4dN9aBYI</t>
  </si>
  <si>
    <t>https://nl.aliexpress.com/item/LED-Strip-5-m-RGB-5050-Waterdichte-LED-Strip-licht-SMD-44-Key-Afstandsbediening-DC-12/32956747697.html?spm=a2g0s.9042311.0.0.27424c4dkrDRtE</t>
  </si>
  <si>
    <t>https://nl.aliexpress.com/item/Free-shipping-1pcs-Ultrasonic-Module-HC-SR04-Distance-Measuring-Transducer-Sensor-for-Arduino-Samples-Best-prices/32640823431.html?spm=a2g0z.search0104.3.1.245e2f9edYgA2v&amp;ws_ab_test=searchweb0_0,searchweb201602_2_10065_10068_319_317_10696_10084_453_10083_454_10618_10304_10307_10820_10821_537_10302_536_10843_10059_10884_10887_321_322_10103,searchweb201603_52,ppcSwitch_0&amp;algo_expid=99502fa6-5974-4705-9832-dd15aa468e39-0&amp;algo_pvid=99502fa6-5974-4705-9832-dd15aa468e39&amp;transAbTest=ae803_4</t>
  </si>
  <si>
    <t>https://nl.aliexpress.com/item/10PCS-Pro-Mini-Atmega168-Module-5V-16M-FOR-Arduino-Nano-Replace-Atmega328-NEW/32619878248.html?spm=a2g0s.9042311.0.0.27424c4dknqmuB</t>
  </si>
  <si>
    <t>https://www.megagadgets.be/cornflakes-dispenser.html</t>
  </si>
  <si>
    <t>https://nl.aliexpress.com/item/37mm-12-V-DC-7-RPM-tot-960-RPM-High-Torque-Gear-Box-Elektrische-Motor-Nieuwe/32886557485.html?spm=a2g0s.9042311.0.0.27424c4d5hMK5y</t>
  </si>
  <si>
    <t>https://www.bol.com/nl/p/demarktbijuthuis-parker-350-delig-parker-schroeven-assortiment-in-stevige-doos/9200000035746747/?bltg=itm_event%3Dclick%26mmt_id%3DMMTUNKNOWN%26slt_type%3Drecommendations%26pg_nm%3Dpdp%26slt_id%3Dprd_reco%26slt_nm%3Dproduct_recommendations%26slt_pos%3DC1%26slt_owner%3Dccs%26itm_type%3Dproduct%26itm_lp%3D3%26itm_id%3D9200000035746747&amp;bltgh=uawCWfN5FMIVnQ2o1b5C-Q.1_6_7.10.ProductImage</t>
  </si>
  <si>
    <t>https://www.bol.com/nl/p/silverline-108-stuks/9200000049699766/?suggestionType=typedsearch&amp;bltgh=sbilFmPyF3DB--qq03lPzw.1.5.ProductImage</t>
  </si>
  <si>
    <t>https://www.bol.com/nl/p/duct-tape-ducktape-50-mm-x-50-meter-wit/9200000087412215/?suggestionType=typedsearch&amp;bltgh=q0LEkw-YZK21QQFVXS1GvA.1.5.ProductImage</t>
  </si>
  <si>
    <t>https://www.bol.com/nl/p/kadeem-zelfklevend-magneetband-19mm-op-rol-van-5-meter/9200000056907662/?suggestionType=typedsearch&amp;bltgh=nLAtvxYSymb460-MHJFDEA.1.5.ProductImage</t>
  </si>
  <si>
    <t>http://www.leds-buy.nl/meanwell-voeding-12v-5a</t>
  </si>
  <si>
    <t>https://nl.aliexpress.com/item/PCF8574P-PCF8574-DIP16/32596466883.html?spm=a2g0z.search0104.3.29.4e015685KeDRsn&amp;ws_ab_test=searchweb0_0,searchweb201602_2_10065_10068_319_317_10696_10084_453_10083_454_10618_10304_10307_10820_10821_537_10302_536_10843_10059_10884_10887_321_322_10103,searchweb201603_52,ppcSwitch_0&amp;algo_expid=1b7a4a41-d669-4f92-bf5f-eab349dee6e2-4&amp;algo_pvid=1b7a4a41-d669-4f92-bf5f-eab349dee6e2&amp;transAbTest=ae803_4</t>
  </si>
  <si>
    <t>Breadboard (800 pins)</t>
  </si>
  <si>
    <t>Buizenklem 13,5cm</t>
  </si>
  <si>
    <t>IR obstakel detector</t>
  </si>
  <si>
    <t xml:space="preserve">PVC Kanaal </t>
  </si>
  <si>
    <t>Ledstrips in monteren</t>
  </si>
  <si>
    <t>Westelek</t>
  </si>
  <si>
    <t>https://dutch.alibaba.com/product-detail/waterproof-ip67-anodized-aluminium-channel-for-led-strip-light-cover-pvc-profile-low-profile-led-can-lights-60668357072.html</t>
  </si>
  <si>
    <t>Krimpkous</t>
  </si>
  <si>
    <t>Tegen kortsluitingen</t>
  </si>
  <si>
    <t>https://www.bol.com/nl/p/krimpkous-krimpsok-120-delig-kleur/9200000088745968/?suggestionType=typedsearch&amp;bltgh=jIJQjK9f1-2pRwihe-BDxA.1.3.ProductImage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</si>
</sst>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69" formatCode="_([$$-409]* #,##0.00_);_([$$-409]* \(#,##0.00\);_([$$-409]* &quot;-&quot;??_);_(@_)"/>
    <numFmt numFmtId="170" formatCode="[$-409]d\-mmm\-yy"/>
  </numFmts>
  <fonts count="19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b/>
      <sz val="22"/>
      <color rgb="FF2B4575"/>
      <name val="Ubuntu"/>
    </font>
    <font>
      <b/>
      <sz val="18"/>
      <color rgb="FF273359"/>
      <name val="Ubuntu"/>
    </font>
    <font>
      <sz val="10"/>
      <color rgb="FFFFFFFF"/>
      <name val="Ubuntu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0"/>
      <color theme="1"/>
      <name val="Ubuntu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3">
    <xf numFmtId="0" fontId="0" fillId="0" borderId="0"/>
    <xf numFmtId="0" fontId="16" fillId="0" borderId="0"/>
    <xf numFmtId="0" fontId="17" fillId="0" borderId="0" applyNumberFormat="0" applyFill="0" applyBorder="0" applyAlignment="0" applyProtection="0"/>
  </cellStyleXfs>
  <cellXfs count="7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168" fontId="8" fillId="3" borderId="0" xfId="0" applyNumberFormat="1" applyFont="1" applyFill="1" applyAlignment="1">
      <alignment vertical="top"/>
    </xf>
    <xf numFmtId="169" fontId="8" fillId="4" borderId="0" xfId="0" applyNumberFormat="1" applyFont="1" applyFill="1" applyBorder="1" applyAlignment="1">
      <alignment horizontal="center" vertical="top"/>
    </xf>
    <xf numFmtId="169" fontId="2" fillId="4" borderId="0" xfId="0" applyNumberFormat="1" applyFont="1" applyFill="1" applyBorder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8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5" borderId="0" xfId="0" applyNumberFormat="1" applyFont="1" applyFill="1"/>
    <xf numFmtId="169" fontId="9" fillId="4" borderId="0" xfId="0" applyNumberFormat="1" applyFont="1" applyFill="1" applyBorder="1" applyAlignment="1">
      <alignment horizontal="center"/>
    </xf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70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70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69" fontId="2" fillId="4" borderId="0" xfId="0" applyNumberFormat="1" applyFont="1" applyFill="1" applyBorder="1" applyAlignment="1">
      <alignment horizontal="center"/>
    </xf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/>
    </xf>
    <xf numFmtId="0" fontId="8" fillId="3" borderId="0" xfId="1" applyFont="1" applyFill="1" applyAlignment="1">
      <alignment vertical="top" wrapText="1"/>
    </xf>
    <xf numFmtId="0" fontId="17" fillId="3" borderId="0" xfId="2" applyFill="1" applyAlignment="1">
      <alignment horizontal="center" vertical="top"/>
    </xf>
    <xf numFmtId="0" fontId="17" fillId="5" borderId="0" xfId="2" applyFill="1" applyAlignment="1">
      <alignment horizontal="center" vertical="top"/>
    </xf>
    <xf numFmtId="0" fontId="18" fillId="3" borderId="0" xfId="2" applyFont="1" applyFill="1" applyAlignment="1">
      <alignment horizontal="center" vertical="top"/>
    </xf>
    <xf numFmtId="165" fontId="6" fillId="4" borderId="0" xfId="0" applyNumberFormat="1" applyFont="1" applyFill="1" applyBorder="1" applyAlignment="1">
      <alignment horizontal="left" vertical="top"/>
    </xf>
    <xf numFmtId="0" fontId="6" fillId="4" borderId="0" xfId="0" applyNumberFormat="1" applyFont="1" applyFill="1" applyBorder="1" applyAlignment="1">
      <alignment horizontal="center" vertical="top"/>
    </xf>
  </cellXfs>
  <cellStyles count="3">
    <cellStyle name="Hyperlink" xfId="2" builtinId="8"/>
    <cellStyle name="Standaard" xfId="0" builtinId="0"/>
    <cellStyle name="Standaard 2" xfId="1" xr:uid="{00000000-0005-0000-0000-000030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 xr9:uid="{C234FA20-48EF-4F73-8610-E0A306972403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21" Type="http://schemas.openxmlformats.org/officeDocument/2006/relationships/image" Target="../media/image22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571500</xdr:colOff>
      <xdr:row>60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60</xdr:row>
      <xdr:rowOff>76200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58</xdr:row>
      <xdr:rowOff>142875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ABEC351F-B652-4D33-B913-FF4EC0153C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6825" cy="12696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50</xdr:row>
      <xdr:rowOff>142875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111BA56C-A9AA-4047-B8BC-EABD06407F5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6825" cy="16630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48</xdr:row>
      <xdr:rowOff>142875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F5FD52E8-A0F1-4A24-8F9B-5EEAAE756D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6825" cy="171640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49</xdr:row>
      <xdr:rowOff>142875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454B0A07-A36B-4C84-9C6A-A83ECAAFE22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6825" cy="16706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40</xdr:row>
      <xdr:rowOff>142875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BCAD3F8-963B-4071-9098-2A2D410F6C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44450" cy="17659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40</xdr:row>
      <xdr:rowOff>142875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E79480BD-7D62-4C02-B9C1-D39596E805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44450" cy="17659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40</xdr:row>
      <xdr:rowOff>142875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641FAD88-3665-4AAB-9FB2-5246D0F1B7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44450" cy="17659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5</xdr:col>
      <xdr:colOff>383782</xdr:colOff>
      <xdr:row>0</xdr:row>
      <xdr:rowOff>0</xdr:rowOff>
    </xdr:from>
    <xdr:to>
      <xdr:col>5</xdr:col>
      <xdr:colOff>2422068</xdr:colOff>
      <xdr:row>11</xdr:row>
      <xdr:rowOff>28575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9EA35665-EB67-443F-A746-F59FACFF8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4907" y="0"/>
          <a:ext cx="2038286" cy="2524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3" name="Rectangle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38100</xdr:colOff>
      <xdr:row>26</xdr:row>
      <xdr:rowOff>419100</xdr:rowOff>
    </xdr:to>
    <xdr:sp macro="" textlink="">
      <xdr:nvSpPr>
        <xdr:cNvPr id="24" name="AutoShape 3">
          <a:extLst>
            <a:ext uri="{FF2B5EF4-FFF2-40B4-BE49-F238E27FC236}">
              <a16:creationId xmlns:a16="http://schemas.microsoft.com/office/drawing/2014/main" id="{5E511D7E-8A82-49E2-9A02-1D89272F22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6825" cy="12696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38100</xdr:colOff>
      <xdr:row>26</xdr:row>
      <xdr:rowOff>419100</xdr:rowOff>
    </xdr:to>
    <xdr:sp macro="" textlink="">
      <xdr:nvSpPr>
        <xdr:cNvPr id="25" name="AutoShape 3">
          <a:extLst>
            <a:ext uri="{FF2B5EF4-FFF2-40B4-BE49-F238E27FC236}">
              <a16:creationId xmlns:a16="http://schemas.microsoft.com/office/drawing/2014/main" id="{A8890ADE-308D-4B75-91B2-B7344D353D6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6825" cy="12696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38100</xdr:colOff>
      <xdr:row>26</xdr:row>
      <xdr:rowOff>419100</xdr:rowOff>
    </xdr:to>
    <xdr:sp macro="" textlink="">
      <xdr:nvSpPr>
        <xdr:cNvPr id="26" name="AutoShape 3">
          <a:extLst>
            <a:ext uri="{FF2B5EF4-FFF2-40B4-BE49-F238E27FC236}">
              <a16:creationId xmlns:a16="http://schemas.microsoft.com/office/drawing/2014/main" id="{943F4A33-E694-4563-8420-FFCFF0F233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6825" cy="12696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38100</xdr:colOff>
      <xdr:row>26</xdr:row>
      <xdr:rowOff>419100</xdr:rowOff>
    </xdr:to>
    <xdr:sp macro="" textlink="">
      <xdr:nvSpPr>
        <xdr:cNvPr id="27" name="AutoShape 3">
          <a:extLst>
            <a:ext uri="{FF2B5EF4-FFF2-40B4-BE49-F238E27FC236}">
              <a16:creationId xmlns:a16="http://schemas.microsoft.com/office/drawing/2014/main" id="{561E8054-2FE5-4100-8687-9EFA7F2429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6825" cy="12696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38100</xdr:colOff>
      <xdr:row>26</xdr:row>
      <xdr:rowOff>419100</xdr:rowOff>
    </xdr:to>
    <xdr:sp macro="" textlink="">
      <xdr:nvSpPr>
        <xdr:cNvPr id="28" name="AutoShape 3">
          <a:extLst>
            <a:ext uri="{FF2B5EF4-FFF2-40B4-BE49-F238E27FC236}">
              <a16:creationId xmlns:a16="http://schemas.microsoft.com/office/drawing/2014/main" id="{3B0F26AB-269E-458D-ADCF-AA2C578B98E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6825" cy="12696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38100</xdr:colOff>
      <xdr:row>26</xdr:row>
      <xdr:rowOff>419100</xdr:rowOff>
    </xdr:to>
    <xdr:sp macro="" textlink="">
      <xdr:nvSpPr>
        <xdr:cNvPr id="29" name="AutoShape 3">
          <a:extLst>
            <a:ext uri="{FF2B5EF4-FFF2-40B4-BE49-F238E27FC236}">
              <a16:creationId xmlns:a16="http://schemas.microsoft.com/office/drawing/2014/main" id="{BC58DFE4-FEB9-40DA-9600-E6CDE727A0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6825" cy="12696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38100</xdr:colOff>
      <xdr:row>26</xdr:row>
      <xdr:rowOff>419100</xdr:rowOff>
    </xdr:to>
    <xdr:sp macro="" textlink="">
      <xdr:nvSpPr>
        <xdr:cNvPr id="30" name="AutoShape 3">
          <a:extLst>
            <a:ext uri="{FF2B5EF4-FFF2-40B4-BE49-F238E27FC236}">
              <a16:creationId xmlns:a16="http://schemas.microsoft.com/office/drawing/2014/main" id="{A70356AC-C0CB-47AB-8C7B-24A2998AF7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6825" cy="12696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l.aliexpress.com/item/Load-Cell-1-KG-5-KG-10-KG-20-KG-HX711-AD-Module-Gewicht-Sensor-Elektronische/32958628401.html?spm=a2g0s.9042311.0.0.33844c4dbKLwpi" TargetMode="External"/><Relationship Id="rId13" Type="http://schemas.openxmlformats.org/officeDocument/2006/relationships/hyperlink" Target="https://www.megagadgets.be/cornflakes-dispenser.html" TargetMode="External"/><Relationship Id="rId18" Type="http://schemas.openxmlformats.org/officeDocument/2006/relationships/hyperlink" Target="http://www.gamma.be/" TargetMode="External"/><Relationship Id="rId26" Type="http://schemas.openxmlformats.org/officeDocument/2006/relationships/hyperlink" Target="https://www.kiwi-electronics.nl/breadboard-400pins" TargetMode="External"/><Relationship Id="rId3" Type="http://schemas.openxmlformats.org/officeDocument/2006/relationships/hyperlink" Target="https://www.kiwi-electronics.nl/40-weg-t-cobbler-breakout-board-voor-raspberry-pi-model-b-plus-kit?search=t-cobbler&amp;description=true" TargetMode="External"/><Relationship Id="rId21" Type="http://schemas.openxmlformats.org/officeDocument/2006/relationships/hyperlink" Target="https://www.bol.com/nl/p/silverline-108-stuks/9200000049699766/?suggestionType=typedsearch&amp;bltgh=sbilFmPyF3DB--qq03lPzw.1.5.ProductImage" TargetMode="External"/><Relationship Id="rId34" Type="http://schemas.openxmlformats.org/officeDocument/2006/relationships/comments" Target="../comments1.xml"/><Relationship Id="rId7" Type="http://schemas.openxmlformats.org/officeDocument/2006/relationships/hyperlink" Target="https://www.kiwi-electronics.nl/rpi-psu-5-1v-2-5a--eu-uk?search=pi%20voeding&amp;description=true" TargetMode="External"/><Relationship Id="rId12" Type="http://schemas.openxmlformats.org/officeDocument/2006/relationships/hyperlink" Target="https://nl.aliexpress.com/item/10PCS-Pro-Mini-Atmega168-Module-5V-16M-FOR-Arduino-Nano-Replace-Atmega328-NEW/32619878248.html?spm=a2g0s.9042311.0.0.27424c4dknqmuB" TargetMode="External"/><Relationship Id="rId17" Type="http://schemas.openxmlformats.org/officeDocument/2006/relationships/hyperlink" Target="http://www.suprabazar.be/" TargetMode="External"/><Relationship Id="rId25" Type="http://schemas.openxmlformats.org/officeDocument/2006/relationships/hyperlink" Target="http://www.leds-buy.nl/meanwell-voeding-12v-5a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s://www.kiwi-electronics.nl/raspberry-pi-3-model-b-plus?search=raspberry%20pi&amp;description=true" TargetMode="External"/><Relationship Id="rId16" Type="http://schemas.openxmlformats.org/officeDocument/2006/relationships/hyperlink" Target="https://www.kiwi-electronics.nl/officiele-raspberry-pi-3-behuizing-zwart-grijs?search=pi%20case&amp;description=true" TargetMode="External"/><Relationship Id="rId20" Type="http://schemas.openxmlformats.org/officeDocument/2006/relationships/hyperlink" Target="https://www.bol.com/nl/p/demarktbijuthuis-parker-350-delig-parker-schroeven-assortiment-in-stevige-doos/9200000035746747/?bltg=itm_event%3Dclick%26mmt_id%3DMMTUNKNOWN%26slt_type%3Drecommendations%26pg_nm%3Dpdp%26slt_id%3Dprd_reco%26slt_nm%3Dproduct_recommendations%26slt_pos%3DC1%26slt_owner%3Dccs%26itm_type%3Dproduct%26itm_lp%3D3%26itm_id%3D9200000035746747&amp;bltgh=uawCWfN5FMIVnQ2o1b5C-Q.1_6_7.10.ProductImage" TargetMode="External"/><Relationship Id="rId29" Type="http://schemas.openxmlformats.org/officeDocument/2006/relationships/hyperlink" Target="https://nl.aliexpress.com/item/PCF8574P-PCF8574-DIP16/32596466883.html?spm=a2g0z.search0104.3.29.4e015685KeDRsn&amp;ws_ab_test=searchweb0_0,searchweb201602_2_10065_10068_319_317_10696_10084_453_10083_454_10618_10304_10307_10820_10821_537_10302_536_10843_10059_10884_10887_321_322_10103,searchweb201603_52,ppcSwitch_0&amp;algo_expid=1b7a4a41-d669-4f92-bf5f-eab349dee6e2-4&amp;algo_pvid=1b7a4a41-d669-4f92-bf5f-eab349dee6e2&amp;transAbTest=ae803_4" TargetMode="External"/><Relationship Id="rId1" Type="http://schemas.openxmlformats.org/officeDocument/2006/relationships/hyperlink" Target="http://www.bol.com/" TargetMode="External"/><Relationship Id="rId6" Type="http://schemas.openxmlformats.org/officeDocument/2006/relationships/hyperlink" Target="https://www.kiwi-electronics.nl/16GB-SD-kaart-met-New-Out-Of-Box-Software-NOOBS-voorgeinstalleerd?search=16gb&amp;description=true" TargetMode="External"/><Relationship Id="rId11" Type="http://schemas.openxmlformats.org/officeDocument/2006/relationships/hyperlink" Target="https://nl.aliexpress.com/item/Free-shipping-1pcs-Ultrasonic-Module-HC-SR04-Distance-Measuring-Transducer-Sensor-for-Arduino-Samples-Best-prices/32640823431.html?spm=a2g0z.search0104.3.1.245e2f9edYgA2v&amp;ws_ab_test=searchweb0_0,searchweb201602_2_10065_10068_319_317_10696_10084_453_10083_454_10618_10304_10307_10820_10821_537_10302_536_10843_10059_10884_10887_321_322_10103,searchweb201603_52,ppcSwitch_0&amp;algo_expid=99502fa6-5974-4705-9832-dd15aa468e39-0&amp;algo_pvid=99502fa6-5974-4705-9832-dd15aa468e39&amp;transAbTest=ae803_4" TargetMode="External"/><Relationship Id="rId24" Type="http://schemas.openxmlformats.org/officeDocument/2006/relationships/hyperlink" Target="http://www.gamma.be/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s://www.kiwi-electronics.nl/16x2-lcd-display-extras-wit-op-blauw&amp;search=lcd&amp;description=true" TargetMode="External"/><Relationship Id="rId15" Type="http://schemas.openxmlformats.org/officeDocument/2006/relationships/hyperlink" Target="https://www.kiwi-electronics.nl/830-punt-breadboard?search=t-cobbler&amp;description=true" TargetMode="External"/><Relationship Id="rId23" Type="http://schemas.openxmlformats.org/officeDocument/2006/relationships/hyperlink" Target="https://www.bol.com/nl/p/duct-tape-ducktape-50-mm-x-50-meter-wit/9200000087412215/?suggestionType=typedsearch&amp;bltgh=q0LEkw-YZK21QQFVXS1GvA.1.5.ProductImage" TargetMode="External"/><Relationship Id="rId28" Type="http://schemas.openxmlformats.org/officeDocument/2006/relationships/hyperlink" Target="https://nl.aliexpress.com/item/LED-Strip-5-m-RGB-5050-Waterdichte-LED-Strip-licht-SMD-44-Key-Afstandsbediening-DC-12/32956747697.html?spm=a2g0s.9042311.0.0.27424c4dkrDRtE" TargetMode="External"/><Relationship Id="rId10" Type="http://schemas.openxmlformats.org/officeDocument/2006/relationships/hyperlink" Target="https://nl.aliexpress.com/item/10-stks-partij-IRF9Z24-IRF9Z34-IRLZ24N-IRLZ34N-IRLZ44N-LM317T-IRF3205-Transistor-220-TO220-IRF9Z24-IRF9Z34-IRLZ24/32918019446.html?spm=a2g0s.9042311.0.0.27424c4dN9aBYI" TargetMode="External"/><Relationship Id="rId19" Type="http://schemas.openxmlformats.org/officeDocument/2006/relationships/hyperlink" Target="http://www.gamma.be/" TargetMode="External"/><Relationship Id="rId31" Type="http://schemas.openxmlformats.org/officeDocument/2006/relationships/hyperlink" Target="https://www.bol.com/nl/p/krimpkous-krimpsok-120-delig-kleur/9200000088745968/?suggestionType=typedsearch&amp;bltgh=jIJQjK9f1-2pRwihe-BDxA.1.3.ProductImage" TargetMode="External"/><Relationship Id="rId4" Type="http://schemas.openxmlformats.org/officeDocument/2006/relationships/hyperlink" Target="https://www.kiwi-electronics.nl/Premium-Jumperwires-40-stuks-op-strip-20cm-male-male?search=jumper%20kabels&amp;description=true" TargetMode="External"/><Relationship Id="rId9" Type="http://schemas.openxmlformats.org/officeDocument/2006/relationships/hyperlink" Target="https://nl.aliexpress.com/item/Smart-Electronics-Smart-Auto-Robot-Reflecterende-Optische-3pin-IR-Infrarood-Obstakel-vermijden-Sensor-Module-voor-arduino/32941594811.html?spm=a2g0s.9042311.0.0.27424c4d4ugfoX" TargetMode="External"/><Relationship Id="rId14" Type="http://schemas.openxmlformats.org/officeDocument/2006/relationships/hyperlink" Target="https://nl.aliexpress.com/item/37mm-12-V-DC-7-RPM-tot-960-RPM-High-Torque-Gear-Box-Elektrische-Motor-Nieuwe/32886557485.html?spm=a2g0s.9042311.0.0.27424c4d5hMK5y" TargetMode="External"/><Relationship Id="rId22" Type="http://schemas.openxmlformats.org/officeDocument/2006/relationships/hyperlink" Target="https://www.bol.com/nl/p/kadeem-zelfklevend-magneetband-19mm-op-rol-van-5-meter/9200000056907662/?suggestionType=typedsearch&amp;bltgh=nLAtvxYSymb460-MHJFDEA.1.5.ProductImage" TargetMode="External"/><Relationship Id="rId27" Type="http://schemas.openxmlformats.org/officeDocument/2006/relationships/hyperlink" Target="https://www.kiwi-electronics.nl/resk-resistor-kit?search=weerstanden%20kit&amp;description=true" TargetMode="External"/><Relationship Id="rId30" Type="http://schemas.openxmlformats.org/officeDocument/2006/relationships/hyperlink" Target="https://dutch.alibaba.com/product-detail/waterproof-ip67-anodized-aluminium-channel-for-led-strip-light-cover-pvc-profile-low-profile-led-can-lights-60668357072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8"/>
  <sheetViews>
    <sheetView showGridLines="0" tabSelected="1" workbookViewId="0">
      <selection activeCell="F6" sqref="F6"/>
    </sheetView>
  </sheetViews>
  <sheetFormatPr defaultColWidth="15.125" defaultRowHeight="15" customHeight="1"/>
  <cols>
    <col min="1" max="1" width="8" customWidth="1"/>
    <col min="2" max="2" width="24" customWidth="1"/>
    <col min="3" max="3" width="19.375" customWidth="1"/>
    <col min="4" max="4" width="8.625" customWidth="1"/>
    <col min="5" max="5" width="8.125" customWidth="1"/>
    <col min="6" max="6" width="34.375" customWidth="1"/>
    <col min="7" max="7" width="24.625" customWidth="1"/>
    <col min="8" max="8" width="6.375" customWidth="1"/>
    <col min="9" max="9" width="8.625" customWidth="1"/>
    <col min="10" max="10" width="9.25" bestFit="1" customWidth="1"/>
    <col min="11" max="11" width="8.375" customWidth="1"/>
    <col min="12" max="12" width="22.625" customWidth="1"/>
    <col min="13" max="13" width="10.125" customWidth="1"/>
    <col min="14" max="14" width="14.375" customWidth="1"/>
    <col min="15" max="26" width="8.875" customWidth="1"/>
  </cols>
  <sheetData>
    <row r="1" spans="1:26" ht="13.5" customHeight="1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1"/>
      <c r="B2" s="3" t="s">
        <v>0</v>
      </c>
      <c r="C2" s="2" t="s">
        <v>71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3" t="s">
        <v>1</v>
      </c>
      <c r="C3" s="2" t="s">
        <v>72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" t="s">
        <v>2</v>
      </c>
      <c r="C4" s="2" t="s">
        <v>73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3" t="s">
        <v>3</v>
      </c>
      <c r="C5" s="4" t="s">
        <v>74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3" t="s">
        <v>4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3" t="s">
        <v>5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3" t="s">
        <v>6</v>
      </c>
      <c r="C8" s="10">
        <f>BillOfMaterials!$E$45</f>
        <v>37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3" t="s">
        <v>7</v>
      </c>
      <c r="C9" s="63">
        <f>BillOfMaterials!$J$45</f>
        <v>358.38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"/>
      <c r="B12" s="12"/>
      <c r="C12" s="13"/>
      <c r="D12" s="2"/>
      <c r="E12" s="9"/>
      <c r="F12" s="9"/>
      <c r="G12" s="14" t="s">
        <v>68</v>
      </c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15" t="s">
        <v>8</v>
      </c>
      <c r="B14" s="15" t="s">
        <v>9</v>
      </c>
      <c r="C14" s="15" t="s">
        <v>10</v>
      </c>
      <c r="D14" s="16" t="s">
        <v>11</v>
      </c>
      <c r="E14" s="17" t="s">
        <v>12</v>
      </c>
      <c r="F14" s="17" t="s">
        <v>13</v>
      </c>
      <c r="G14" s="17" t="s">
        <v>14</v>
      </c>
      <c r="H14" s="17" t="s">
        <v>15</v>
      </c>
      <c r="I14" s="17" t="s">
        <v>16</v>
      </c>
      <c r="J14" s="17" t="s">
        <v>17</v>
      </c>
      <c r="K14" s="18" t="s">
        <v>18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9">
        <v>1</v>
      </c>
      <c r="B15" s="64" t="s">
        <v>75</v>
      </c>
      <c r="C15" s="20" t="s">
        <v>76</v>
      </c>
      <c r="D15" s="20"/>
      <c r="E15" s="21">
        <v>1</v>
      </c>
      <c r="F15" s="67" t="s">
        <v>79</v>
      </c>
      <c r="G15" s="65" t="s">
        <v>131</v>
      </c>
      <c r="H15" s="21" t="s">
        <v>41</v>
      </c>
      <c r="I15" s="22">
        <v>38.950000000000003</v>
      </c>
      <c r="J15" s="61">
        <f>BillOfMaterials!$E15*BillOfMaterials!$I15</f>
        <v>38.950000000000003</v>
      </c>
      <c r="K15" s="62">
        <v>37.799999999999997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5">
        <v>2</v>
      </c>
      <c r="B16" s="26" t="s">
        <v>77</v>
      </c>
      <c r="C16" s="26" t="s">
        <v>78</v>
      </c>
      <c r="D16" s="26"/>
      <c r="E16" s="27">
        <v>1</v>
      </c>
      <c r="F16" s="27" t="s">
        <v>79</v>
      </c>
      <c r="G16" s="66" t="s">
        <v>132</v>
      </c>
      <c r="H16" s="27" t="s">
        <v>41</v>
      </c>
      <c r="I16" s="28">
        <v>8.9499999999999993</v>
      </c>
      <c r="J16" s="61">
        <f>BillOfMaterials!$E16*BillOfMaterials!$I16</f>
        <v>8.9499999999999993</v>
      </c>
      <c r="K16" s="62">
        <v>3.5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9">
        <v>3</v>
      </c>
      <c r="B17" s="64" t="s">
        <v>160</v>
      </c>
      <c r="C17" s="20" t="s">
        <v>90</v>
      </c>
      <c r="D17" s="20"/>
      <c r="E17" s="21">
        <v>1</v>
      </c>
      <c r="F17" s="67" t="s">
        <v>79</v>
      </c>
      <c r="G17" s="65" t="s">
        <v>133</v>
      </c>
      <c r="H17" s="21" t="s">
        <v>41</v>
      </c>
      <c r="I17" s="22">
        <v>7.95</v>
      </c>
      <c r="J17" s="61">
        <f>BillOfMaterials!$E17*BillOfMaterials!$I17</f>
        <v>7.95</v>
      </c>
      <c r="K17" s="62">
        <v>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5">
        <v>4</v>
      </c>
      <c r="B18" s="26" t="s">
        <v>139</v>
      </c>
      <c r="C18" s="26" t="s">
        <v>80</v>
      </c>
      <c r="D18" s="26"/>
      <c r="E18" s="27">
        <v>1</v>
      </c>
      <c r="F18" s="27" t="s">
        <v>79</v>
      </c>
      <c r="G18" s="66" t="s">
        <v>140</v>
      </c>
      <c r="H18" s="27" t="s">
        <v>109</v>
      </c>
      <c r="I18" s="28">
        <v>4.95</v>
      </c>
      <c r="J18" s="61">
        <f>3*I18*E18</f>
        <v>14.850000000000001</v>
      </c>
      <c r="K18" s="62">
        <f>J18</f>
        <v>14.850000000000001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19">
        <v>5</v>
      </c>
      <c r="B19" s="64" t="s">
        <v>81</v>
      </c>
      <c r="C19" s="20" t="s">
        <v>82</v>
      </c>
      <c r="D19" s="20"/>
      <c r="E19" s="21">
        <v>1</v>
      </c>
      <c r="F19" s="67" t="s">
        <v>79</v>
      </c>
      <c r="G19" s="65" t="s">
        <v>141</v>
      </c>
      <c r="H19" s="21" t="s">
        <v>83</v>
      </c>
      <c r="I19" s="22">
        <v>9.9499999999999993</v>
      </c>
      <c r="J19" s="61">
        <f>BillOfMaterials!$E19*BillOfMaterials!$I19</f>
        <v>9.9499999999999993</v>
      </c>
      <c r="K19" s="62">
        <v>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5">
        <v>6</v>
      </c>
      <c r="B20" s="26" t="s">
        <v>84</v>
      </c>
      <c r="C20" s="26" t="s">
        <v>85</v>
      </c>
      <c r="D20" s="26"/>
      <c r="E20" s="27">
        <v>1</v>
      </c>
      <c r="F20" s="27" t="s">
        <v>79</v>
      </c>
      <c r="G20" s="66" t="s">
        <v>142</v>
      </c>
      <c r="H20" s="27" t="s">
        <v>41</v>
      </c>
      <c r="I20" s="28">
        <v>11.95</v>
      </c>
      <c r="J20" s="61">
        <f>BillOfMaterials!$E20*BillOfMaterials!$I20</f>
        <v>11.95</v>
      </c>
      <c r="K20" s="62">
        <v>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19">
        <v>7</v>
      </c>
      <c r="B21" s="64" t="s">
        <v>86</v>
      </c>
      <c r="C21" s="20" t="s">
        <v>87</v>
      </c>
      <c r="D21" s="20"/>
      <c r="E21" s="21">
        <v>1</v>
      </c>
      <c r="F21" s="67" t="s">
        <v>79</v>
      </c>
      <c r="G21" s="65" t="s">
        <v>143</v>
      </c>
      <c r="H21" s="21" t="s">
        <v>41</v>
      </c>
      <c r="I21" s="22">
        <v>14.95</v>
      </c>
      <c r="J21" s="61">
        <f>BillOfMaterials!$E21*BillOfMaterials!$I21</f>
        <v>14.95</v>
      </c>
      <c r="K21" s="62">
        <v>8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5">
        <v>8</v>
      </c>
      <c r="B22" s="26" t="s">
        <v>88</v>
      </c>
      <c r="C22" s="26" t="s">
        <v>89</v>
      </c>
      <c r="D22" s="26"/>
      <c r="E22" s="27">
        <v>1</v>
      </c>
      <c r="F22" s="27" t="s">
        <v>79</v>
      </c>
      <c r="G22" s="66" t="s">
        <v>144</v>
      </c>
      <c r="H22" s="27" t="s">
        <v>41</v>
      </c>
      <c r="I22" s="28">
        <v>9.9499999999999993</v>
      </c>
      <c r="J22" s="61">
        <f>BillOfMaterials!$E22*BillOfMaterials!$I22</f>
        <v>9.9499999999999993</v>
      </c>
      <c r="K22" s="62">
        <v>3.6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19">
        <v>9</v>
      </c>
      <c r="B23" s="64" t="s">
        <v>110</v>
      </c>
      <c r="C23" s="20" t="s">
        <v>111</v>
      </c>
      <c r="D23" s="20"/>
      <c r="E23" s="21">
        <v>1</v>
      </c>
      <c r="F23" s="67" t="s">
        <v>79</v>
      </c>
      <c r="G23" s="65" t="s">
        <v>145</v>
      </c>
      <c r="H23" s="21" t="s">
        <v>41</v>
      </c>
      <c r="I23" s="22">
        <v>7.95</v>
      </c>
      <c r="J23" s="61">
        <v>7.95</v>
      </c>
      <c r="K23" s="62">
        <v>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5">
        <v>10</v>
      </c>
      <c r="B24" s="26" t="s">
        <v>112</v>
      </c>
      <c r="C24" s="26" t="s">
        <v>91</v>
      </c>
      <c r="D24" s="26"/>
      <c r="E24" s="27">
        <v>2</v>
      </c>
      <c r="F24" s="27" t="s">
        <v>92</v>
      </c>
      <c r="G24" s="66" t="s">
        <v>146</v>
      </c>
      <c r="H24" s="27" t="s">
        <v>41</v>
      </c>
      <c r="I24" s="28">
        <v>2</v>
      </c>
      <c r="J24" s="61">
        <f>BillOfMaterials!$E24*BillOfMaterials!$I24</f>
        <v>4</v>
      </c>
      <c r="K24" s="62">
        <v>2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19">
        <v>11</v>
      </c>
      <c r="B25" s="20" t="s">
        <v>162</v>
      </c>
      <c r="C25" s="20" t="s">
        <v>93</v>
      </c>
      <c r="D25" s="20"/>
      <c r="E25" s="21">
        <v>1</v>
      </c>
      <c r="F25" s="21" t="s">
        <v>92</v>
      </c>
      <c r="G25" s="65" t="s">
        <v>147</v>
      </c>
      <c r="H25" s="21" t="s">
        <v>41</v>
      </c>
      <c r="I25" s="22">
        <v>0.35</v>
      </c>
      <c r="J25" s="61">
        <f>BillOfMaterials!$E25*BillOfMaterials!$I25</f>
        <v>0.35</v>
      </c>
      <c r="K25" s="62">
        <v>0.35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5">
        <v>12</v>
      </c>
      <c r="B26" s="26" t="s">
        <v>94</v>
      </c>
      <c r="C26" s="26" t="s">
        <v>95</v>
      </c>
      <c r="D26" s="26"/>
      <c r="E26" s="27">
        <v>1</v>
      </c>
      <c r="F26" s="27" t="s">
        <v>92</v>
      </c>
      <c r="G26" s="66" t="s">
        <v>148</v>
      </c>
      <c r="H26" s="27" t="s">
        <v>96</v>
      </c>
      <c r="I26" s="28">
        <v>10.5</v>
      </c>
      <c r="J26" s="61">
        <f>BillOfMaterials!$E26*BillOfMaterials!$I26</f>
        <v>10.5</v>
      </c>
      <c r="K26" s="62">
        <v>1.2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19">
        <v>13</v>
      </c>
      <c r="B27" s="64" t="s">
        <v>97</v>
      </c>
      <c r="C27" s="20" t="s">
        <v>98</v>
      </c>
      <c r="D27" s="20"/>
      <c r="E27" s="21">
        <v>1</v>
      </c>
      <c r="F27" s="67" t="s">
        <v>99</v>
      </c>
      <c r="G27" s="65" t="s">
        <v>149</v>
      </c>
      <c r="H27" s="21" t="s">
        <v>41</v>
      </c>
      <c r="I27" s="22">
        <v>19.84</v>
      </c>
      <c r="J27" s="61">
        <f>BillOfMaterials!$E27*BillOfMaterials!$I27</f>
        <v>19.84</v>
      </c>
      <c r="K27" s="62">
        <v>10.7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5">
        <v>14</v>
      </c>
      <c r="B28" s="26" t="s">
        <v>100</v>
      </c>
      <c r="C28" s="26" t="s">
        <v>101</v>
      </c>
      <c r="D28" s="26"/>
      <c r="E28" s="27">
        <v>2</v>
      </c>
      <c r="F28" s="27" t="s">
        <v>79</v>
      </c>
      <c r="G28" s="66" t="s">
        <v>150</v>
      </c>
      <c r="H28" s="27" t="s">
        <v>41</v>
      </c>
      <c r="I28" s="28">
        <v>4.95</v>
      </c>
      <c r="J28" s="61">
        <f>BillOfMaterials!$E28*BillOfMaterials!$I28</f>
        <v>9.9</v>
      </c>
      <c r="K28" s="62">
        <v>0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19">
        <v>15</v>
      </c>
      <c r="B29" s="64" t="s">
        <v>106</v>
      </c>
      <c r="C29" s="20" t="s">
        <v>107</v>
      </c>
      <c r="D29" s="20"/>
      <c r="E29" s="21">
        <v>1</v>
      </c>
      <c r="F29" s="67" t="s">
        <v>92</v>
      </c>
      <c r="G29" s="65" t="s">
        <v>151</v>
      </c>
      <c r="H29" s="21" t="s">
        <v>41</v>
      </c>
      <c r="I29" s="22">
        <v>1.35</v>
      </c>
      <c r="J29" s="61">
        <f>BillOfMaterials!$E29*BillOfMaterials!$I29</f>
        <v>1.35</v>
      </c>
      <c r="K29" s="62">
        <v>1.35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25">
        <v>16</v>
      </c>
      <c r="B30" s="26" t="s">
        <v>103</v>
      </c>
      <c r="C30" s="26" t="s">
        <v>104</v>
      </c>
      <c r="D30" s="26"/>
      <c r="E30" s="27">
        <v>1</v>
      </c>
      <c r="F30" s="27" t="s">
        <v>105</v>
      </c>
      <c r="G30" s="66" t="s">
        <v>152</v>
      </c>
      <c r="H30" s="27" t="s">
        <v>41</v>
      </c>
      <c r="I30" s="28">
        <v>24.5</v>
      </c>
      <c r="J30" s="61">
        <f>BillOfMaterials!$E30*BillOfMaterials!$I30</f>
        <v>24.5</v>
      </c>
      <c r="K30" s="62">
        <v>24.5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4.5" customHeight="1">
      <c r="A31" s="19">
        <v>17</v>
      </c>
      <c r="B31" s="20" t="s">
        <v>108</v>
      </c>
      <c r="C31" s="20" t="s">
        <v>102</v>
      </c>
      <c r="D31" s="20"/>
      <c r="E31" s="21">
        <v>2</v>
      </c>
      <c r="F31" s="56" t="s">
        <v>92</v>
      </c>
      <c r="G31" s="65" t="s">
        <v>153</v>
      </c>
      <c r="H31" s="21" t="s">
        <v>41</v>
      </c>
      <c r="I31" s="22">
        <v>6</v>
      </c>
      <c r="J31" s="61">
        <f>I31*E31</f>
        <v>12</v>
      </c>
      <c r="K31" s="62">
        <f>J31</f>
        <v>12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4.5" customHeight="1">
      <c r="A32" s="25">
        <v>18</v>
      </c>
      <c r="B32" s="26" t="s">
        <v>161</v>
      </c>
      <c r="C32" s="26" t="s">
        <v>113</v>
      </c>
      <c r="D32" s="26"/>
      <c r="E32" s="27">
        <v>2</v>
      </c>
      <c r="F32" s="27" t="s">
        <v>114</v>
      </c>
      <c r="G32" s="66" t="s">
        <v>115</v>
      </c>
      <c r="H32" s="27" t="s">
        <v>41</v>
      </c>
      <c r="I32" s="28">
        <v>1.45</v>
      </c>
      <c r="J32" s="61">
        <f>I32*E32</f>
        <v>2.9</v>
      </c>
      <c r="K32" s="62">
        <v>2.9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4.5" customHeight="1">
      <c r="A33" s="19">
        <v>19</v>
      </c>
      <c r="B33" s="20" t="s">
        <v>118</v>
      </c>
      <c r="C33" s="20" t="s">
        <v>113</v>
      </c>
      <c r="D33" s="20"/>
      <c r="E33" s="21">
        <v>2</v>
      </c>
      <c r="F33" s="56" t="s">
        <v>116</v>
      </c>
      <c r="G33" s="65" t="s">
        <v>117</v>
      </c>
      <c r="H33" s="21" t="s">
        <v>41</v>
      </c>
      <c r="I33" s="22">
        <v>3.99</v>
      </c>
      <c r="J33" s="61">
        <f t="shared" ref="J33:J41" si="0">I33*E33</f>
        <v>7.98</v>
      </c>
      <c r="K33" s="62">
        <v>0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4.5" customHeight="1">
      <c r="A34" s="25">
        <v>20</v>
      </c>
      <c r="B34" s="26" t="s">
        <v>119</v>
      </c>
      <c r="C34" s="26" t="s">
        <v>113</v>
      </c>
      <c r="D34" s="26"/>
      <c r="E34" s="27">
        <v>2</v>
      </c>
      <c r="F34" s="27" t="s">
        <v>116</v>
      </c>
      <c r="G34" s="66" t="s">
        <v>117</v>
      </c>
      <c r="H34" s="27" t="s">
        <v>83</v>
      </c>
      <c r="I34" s="28">
        <v>2.99</v>
      </c>
      <c r="J34" s="61">
        <f t="shared" si="0"/>
        <v>5.98</v>
      </c>
      <c r="K34" s="62">
        <v>0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4.5" customHeight="1">
      <c r="A35" s="19">
        <v>21</v>
      </c>
      <c r="B35" s="20" t="s">
        <v>120</v>
      </c>
      <c r="C35" s="20" t="s">
        <v>123</v>
      </c>
      <c r="D35" s="20"/>
      <c r="E35" s="21">
        <v>1</v>
      </c>
      <c r="F35" s="56" t="s">
        <v>121</v>
      </c>
      <c r="G35" s="65" t="s">
        <v>154</v>
      </c>
      <c r="H35" s="21" t="s">
        <v>41</v>
      </c>
      <c r="I35" s="22">
        <v>10.99</v>
      </c>
      <c r="J35" s="61">
        <f t="shared" si="0"/>
        <v>10.99</v>
      </c>
      <c r="K35" s="62">
        <v>0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4.5" customHeight="1">
      <c r="A36" s="25">
        <v>22</v>
      </c>
      <c r="B36" s="26" t="s">
        <v>122</v>
      </c>
      <c r="C36" s="26" t="s">
        <v>123</v>
      </c>
      <c r="D36" s="26"/>
      <c r="E36" s="27">
        <v>1</v>
      </c>
      <c r="F36" s="27" t="s">
        <v>121</v>
      </c>
      <c r="G36" s="66" t="s">
        <v>155</v>
      </c>
      <c r="H36" s="27" t="s">
        <v>41</v>
      </c>
      <c r="I36" s="28">
        <v>7.9</v>
      </c>
      <c r="J36" s="61">
        <f t="shared" si="0"/>
        <v>7.9</v>
      </c>
      <c r="K36" s="62">
        <v>0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4.5" customHeight="1">
      <c r="A37" s="19">
        <v>23</v>
      </c>
      <c r="B37" s="20" t="s">
        <v>124</v>
      </c>
      <c r="C37" s="20" t="s">
        <v>123</v>
      </c>
      <c r="D37" s="20"/>
      <c r="E37" s="21">
        <v>1</v>
      </c>
      <c r="F37" s="56" t="s">
        <v>121</v>
      </c>
      <c r="G37" s="65" t="s">
        <v>157</v>
      </c>
      <c r="H37" s="21" t="s">
        <v>41</v>
      </c>
      <c r="I37" s="22">
        <v>16.690000000000001</v>
      </c>
      <c r="J37" s="61">
        <f t="shared" si="0"/>
        <v>16.690000000000001</v>
      </c>
      <c r="K37" s="62">
        <v>0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4.5" customHeight="1">
      <c r="A38" s="25">
        <v>24</v>
      </c>
      <c r="B38" s="26" t="s">
        <v>126</v>
      </c>
      <c r="C38" s="26" t="s">
        <v>123</v>
      </c>
      <c r="D38" s="26"/>
      <c r="E38" s="27">
        <v>1</v>
      </c>
      <c r="F38" s="27" t="s">
        <v>121</v>
      </c>
      <c r="G38" s="66" t="s">
        <v>156</v>
      </c>
      <c r="H38" s="27" t="s">
        <v>41</v>
      </c>
      <c r="I38" s="28">
        <v>14.5</v>
      </c>
      <c r="J38" s="61">
        <f t="shared" si="0"/>
        <v>14.5</v>
      </c>
      <c r="K38" s="62">
        <v>14.5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4.5" customHeight="1">
      <c r="A39" s="19">
        <v>25</v>
      </c>
      <c r="B39" s="20" t="s">
        <v>125</v>
      </c>
      <c r="C39" s="20" t="s">
        <v>128</v>
      </c>
      <c r="D39" s="20"/>
      <c r="E39" s="21">
        <v>1</v>
      </c>
      <c r="F39" s="56" t="s">
        <v>116</v>
      </c>
      <c r="G39" s="65" t="s">
        <v>117</v>
      </c>
      <c r="H39" s="21" t="s">
        <v>41</v>
      </c>
      <c r="I39" s="22">
        <v>15</v>
      </c>
      <c r="J39" s="61">
        <f t="shared" si="0"/>
        <v>15</v>
      </c>
      <c r="K39" s="62">
        <v>5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34.5" customHeight="1">
      <c r="A40" s="25">
        <v>26</v>
      </c>
      <c r="B40" s="26" t="s">
        <v>127</v>
      </c>
      <c r="C40" s="26" t="s">
        <v>129</v>
      </c>
      <c r="D40" s="26"/>
      <c r="E40" s="27">
        <v>1</v>
      </c>
      <c r="F40" s="27" t="s">
        <v>130</v>
      </c>
      <c r="G40" s="66" t="s">
        <v>158</v>
      </c>
      <c r="H40" s="27" t="s">
        <v>41</v>
      </c>
      <c r="I40" s="28">
        <v>39</v>
      </c>
      <c r="J40" s="61">
        <f t="shared" si="0"/>
        <v>39</v>
      </c>
      <c r="K40" s="62">
        <v>0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4.5" customHeight="1">
      <c r="A41" s="19">
        <v>27</v>
      </c>
      <c r="B41" s="20" t="s">
        <v>134</v>
      </c>
      <c r="C41" s="20" t="s">
        <v>135</v>
      </c>
      <c r="D41" s="20"/>
      <c r="E41" s="21">
        <v>1</v>
      </c>
      <c r="F41" s="56" t="s">
        <v>92</v>
      </c>
      <c r="G41" s="65" t="s">
        <v>159</v>
      </c>
      <c r="H41" s="21" t="s">
        <v>41</v>
      </c>
      <c r="I41" s="22">
        <v>0.21</v>
      </c>
      <c r="J41" s="61">
        <f t="shared" si="0"/>
        <v>0.21</v>
      </c>
      <c r="K41" s="62">
        <v>0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4.5" customHeight="1">
      <c r="A42" s="25">
        <v>28</v>
      </c>
      <c r="B42" s="26" t="s">
        <v>136</v>
      </c>
      <c r="C42" s="26" t="s">
        <v>137</v>
      </c>
      <c r="D42" s="26"/>
      <c r="E42" s="27">
        <v>2</v>
      </c>
      <c r="F42" s="27" t="s">
        <v>79</v>
      </c>
      <c r="G42" s="66" t="s">
        <v>138</v>
      </c>
      <c r="H42" s="27" t="s">
        <v>41</v>
      </c>
      <c r="I42" s="28">
        <v>4.95</v>
      </c>
      <c r="J42" s="61">
        <f>I42*E42</f>
        <v>9.9</v>
      </c>
      <c r="K42" s="62">
        <v>9.9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4.5" customHeight="1">
      <c r="A43" s="19">
        <v>29</v>
      </c>
      <c r="B43" s="20" t="s">
        <v>163</v>
      </c>
      <c r="C43" s="20" t="s">
        <v>164</v>
      </c>
      <c r="D43" s="20"/>
      <c r="E43" s="21">
        <v>1</v>
      </c>
      <c r="F43" s="56" t="s">
        <v>165</v>
      </c>
      <c r="G43" s="65" t="s">
        <v>166</v>
      </c>
      <c r="H43" s="21" t="s">
        <v>41</v>
      </c>
      <c r="I43" s="22">
        <v>6.95</v>
      </c>
      <c r="J43" s="61">
        <f>I43*E43</f>
        <v>6.95</v>
      </c>
      <c r="K43" s="62">
        <v>0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4.5" customHeight="1">
      <c r="A44" s="25">
        <v>30</v>
      </c>
      <c r="B44" s="26" t="s">
        <v>167</v>
      </c>
      <c r="C44" s="26" t="s">
        <v>168</v>
      </c>
      <c r="D44" s="26"/>
      <c r="E44" s="27">
        <v>1</v>
      </c>
      <c r="F44" s="27" t="s">
        <v>165</v>
      </c>
      <c r="G44" s="66" t="s">
        <v>169</v>
      </c>
      <c r="H44" s="27" t="s">
        <v>41</v>
      </c>
      <c r="I44" s="28">
        <v>12.49</v>
      </c>
      <c r="J44" s="61">
        <f>I44*E44</f>
        <v>12.49</v>
      </c>
      <c r="K44" s="6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68"/>
      <c r="B45" s="68" t="s">
        <v>19</v>
      </c>
      <c r="C45" s="68"/>
      <c r="D45" s="68"/>
      <c r="E45" s="69">
        <f>SUM(E15:E44)</f>
        <v>37</v>
      </c>
      <c r="F45" s="68"/>
      <c r="G45" s="68"/>
      <c r="H45" s="68"/>
      <c r="I45" s="68"/>
      <c r="J45" s="68">
        <f>SUM(J15:J44)</f>
        <v>358.38</v>
      </c>
      <c r="K45" s="68">
        <f>SUM(K15:K43)</f>
        <v>152.15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2"/>
      <c r="F46" s="2"/>
      <c r="G46" s="2"/>
      <c r="H46" s="1"/>
      <c r="I46" s="1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2"/>
      <c r="F47" s="2"/>
      <c r="G47" s="2"/>
      <c r="H47" s="1"/>
      <c r="I47" s="1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28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28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1"/>
      <c r="F991" s="1"/>
      <c r="G991" s="1"/>
      <c r="H991" s="1"/>
      <c r="I991" s="1"/>
      <c r="J991" s="2"/>
      <c r="K991" s="2"/>
      <c r="L991" s="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1"/>
      <c r="F992" s="1"/>
      <c r="G992" s="1"/>
      <c r="H992" s="1"/>
      <c r="I992" s="1"/>
      <c r="J992" s="2"/>
      <c r="K992" s="2"/>
      <c r="L992" s="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1"/>
      <c r="F993" s="1"/>
      <c r="G993" s="1"/>
      <c r="H993" s="1"/>
      <c r="I993" s="1"/>
      <c r="J993" s="2"/>
      <c r="K993" s="2"/>
      <c r="L993" s="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1"/>
      <c r="B994" s="2"/>
      <c r="C994" s="2"/>
      <c r="D994" s="2"/>
      <c r="E994" s="1"/>
      <c r="F994" s="1"/>
      <c r="G994" s="1"/>
      <c r="H994" s="1"/>
      <c r="I994" s="1"/>
      <c r="J994" s="2"/>
      <c r="K994" s="2"/>
      <c r="L994" s="1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1"/>
      <c r="B995" s="2"/>
      <c r="C995" s="2"/>
      <c r="D995" s="2"/>
      <c r="E995" s="1"/>
      <c r="F995" s="1"/>
      <c r="G995" s="1"/>
      <c r="H995" s="1"/>
      <c r="I995" s="1"/>
      <c r="J995" s="2"/>
      <c r="K995" s="2"/>
      <c r="L995" s="1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1"/>
      <c r="B996" s="2"/>
      <c r="C996" s="2"/>
      <c r="D996" s="2"/>
      <c r="E996" s="1"/>
      <c r="F996" s="1"/>
      <c r="G996" s="1"/>
      <c r="H996" s="1"/>
      <c r="I996" s="1"/>
      <c r="J996" s="2"/>
      <c r="K996" s="2"/>
      <c r="L996" s="1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1"/>
      <c r="B997" s="2"/>
      <c r="C997" s="2"/>
      <c r="D997" s="2"/>
      <c r="E997" s="1"/>
      <c r="F997" s="1"/>
      <c r="G997" s="1"/>
      <c r="H997" s="1"/>
      <c r="I997" s="1"/>
      <c r="J997" s="2"/>
      <c r="K997" s="2"/>
      <c r="L997" s="1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1"/>
      <c r="B998" s="2"/>
      <c r="C998" s="2"/>
      <c r="D998" s="2"/>
      <c r="E998" s="1"/>
      <c r="F998" s="1"/>
      <c r="G998" s="1"/>
      <c r="H998" s="1"/>
      <c r="I998" s="1"/>
      <c r="J998" s="2"/>
      <c r="K998" s="2"/>
      <c r="L998" s="1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1"/>
      <c r="B999" s="2"/>
      <c r="C999" s="2"/>
      <c r="D999" s="2"/>
      <c r="E999" s="1"/>
      <c r="F999" s="1"/>
      <c r="G999" s="1"/>
      <c r="H999" s="1"/>
      <c r="I999" s="1"/>
      <c r="J999" s="2"/>
      <c r="K999" s="2"/>
      <c r="L999" s="1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1"/>
      <c r="B1000" s="2"/>
      <c r="C1000" s="2"/>
      <c r="D1000" s="2"/>
      <c r="E1000" s="1"/>
      <c r="F1000" s="1"/>
      <c r="G1000" s="1"/>
      <c r="H1000" s="1"/>
      <c r="I1000" s="1"/>
      <c r="J1000" s="2"/>
      <c r="K1000" s="2"/>
      <c r="L1000" s="1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>
      <c r="A1001" s="1"/>
      <c r="B1001" s="2"/>
      <c r="C1001" s="2"/>
      <c r="D1001" s="2"/>
      <c r="E1001" s="1"/>
      <c r="F1001" s="1"/>
      <c r="G1001" s="1"/>
      <c r="H1001" s="1"/>
      <c r="I1001" s="1"/>
      <c r="J1001" s="2"/>
      <c r="K1001" s="2"/>
      <c r="L1001" s="1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>
      <c r="A1002" s="1"/>
      <c r="B1002" s="2"/>
      <c r="C1002" s="2"/>
      <c r="D1002" s="2"/>
      <c r="E1002" s="1"/>
      <c r="F1002" s="1"/>
      <c r="G1002" s="1"/>
      <c r="H1002" s="1"/>
      <c r="I1002" s="1"/>
      <c r="J1002" s="2"/>
      <c r="K1002" s="2"/>
      <c r="L1002" s="1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>
      <c r="A1003" s="1"/>
      <c r="B1003" s="2"/>
      <c r="C1003" s="2"/>
      <c r="D1003" s="2"/>
      <c r="E1003" s="1"/>
      <c r="F1003" s="1"/>
      <c r="G1003" s="1"/>
      <c r="H1003" s="1"/>
      <c r="I1003" s="1"/>
      <c r="J1003" s="2"/>
      <c r="K1003" s="2"/>
      <c r="L1003" s="1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>
      <c r="A1004" s="1"/>
      <c r="B1004" s="2"/>
      <c r="C1004" s="2"/>
      <c r="D1004" s="2"/>
      <c r="E1004" s="1"/>
      <c r="F1004" s="1"/>
      <c r="G1004" s="1"/>
      <c r="H1004" s="1"/>
      <c r="I1004" s="1"/>
      <c r="J1004" s="2"/>
      <c r="K1004" s="2"/>
      <c r="L1004" s="1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3.5" customHeight="1">
      <c r="A1005" s="1"/>
      <c r="B1005" s="2"/>
      <c r="C1005" s="2"/>
      <c r="D1005" s="2"/>
      <c r="E1005" s="1"/>
      <c r="F1005" s="1"/>
      <c r="G1005" s="1"/>
      <c r="H1005" s="1"/>
      <c r="I1005" s="1"/>
      <c r="J1005" s="2"/>
      <c r="K1005" s="2"/>
      <c r="L1005" s="1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3.5" customHeight="1">
      <c r="A1006" s="1"/>
      <c r="B1006" s="2"/>
      <c r="C1006" s="2"/>
      <c r="D1006" s="2"/>
      <c r="E1006" s="1"/>
      <c r="F1006" s="1"/>
      <c r="G1006" s="1"/>
      <c r="H1006" s="1"/>
      <c r="I1006" s="1"/>
      <c r="J1006" s="2"/>
      <c r="K1006" s="2"/>
      <c r="L1006" s="1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3.5" customHeight="1">
      <c r="A1007" s="1"/>
      <c r="B1007" s="2"/>
      <c r="C1007" s="2"/>
      <c r="D1007" s="2"/>
      <c r="E1007" s="1"/>
      <c r="F1007" s="1"/>
      <c r="G1007" s="1"/>
      <c r="H1007" s="1"/>
      <c r="I1007" s="1"/>
      <c r="J1007" s="2"/>
      <c r="K1007" s="2"/>
      <c r="L1007" s="1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3.5" customHeight="1">
      <c r="A1008" s="1"/>
      <c r="B1008" s="2"/>
      <c r="C1008" s="2"/>
      <c r="D1008" s="2"/>
      <c r="E1008" s="1"/>
      <c r="F1008" s="1"/>
      <c r="G1008" s="1"/>
      <c r="H1008" s="1"/>
      <c r="I1008" s="1"/>
      <c r="J1008" s="2"/>
      <c r="K1008" s="2"/>
      <c r="L1008" s="1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</sheetData>
  <hyperlinks>
    <hyperlink ref="F15" r:id="rId1" display="www.bol.com" xr:uid="{3710ACF6-1450-40E9-9621-8BD39F1AF1FD}"/>
    <hyperlink ref="G15" r:id="rId2" xr:uid="{0854D9E8-52B9-47E3-A9D6-0AF202810347}"/>
    <hyperlink ref="G16" r:id="rId3" xr:uid="{84EAB726-320B-41A4-AA4A-330497455A24}"/>
    <hyperlink ref="G18" r:id="rId4" xr:uid="{CC6969B3-B3B5-4EAB-8D70-D16E44379CF3}"/>
    <hyperlink ref="G20" r:id="rId5" xr:uid="{EF0EF6AC-D7DE-42BA-91C3-4B5C8AC593E7}"/>
    <hyperlink ref="G21" r:id="rId6" xr:uid="{ED07FFF0-45C1-4306-84F5-9719E944C1DA}"/>
    <hyperlink ref="G22" r:id="rId7" xr:uid="{2F79F511-26D6-4795-B47D-BA4CA33ABB03}"/>
    <hyperlink ref="G24" r:id="rId8" xr:uid="{97CA3FDC-84FE-4E1C-ADC7-E7E5294FD40F}"/>
    <hyperlink ref="G25" r:id="rId9" xr:uid="{64047361-614A-41C1-A602-EFD871BF8146}"/>
    <hyperlink ref="G26" r:id="rId10" xr:uid="{05486638-C9F2-4A55-B9A9-6B96DC0F0252}"/>
    <hyperlink ref="G28" r:id="rId11" display="https://nl.aliexpress.com/item/Free-shipping-1pcs-Ultrasonic-Module-HC-SR04-Distance-Measuring-Transducer-Sensor-for-Arduino-Samples-Best-prices/32640823431.html?spm=a2g0z.search0104.3.1.245e2f9edYgA2v&amp;ws_ab_test=searchweb0_0,searchweb201602_2_10065_10068_319_317_10696_10084_453_10083_454_10618_10304_10307_10820_10821_537_10302_536_10843_10059_10884_10887_321_322_10103,searchweb201603_52,ppcSwitch_0&amp;algo_expid=99502fa6-5974-4705-9832-dd15aa468e39-0&amp;algo_pvid=99502fa6-5974-4705-9832-dd15aa468e39&amp;transAbTest=ae803_4" xr:uid="{A297FFFD-04F8-45F3-BED0-35BE11CB41E6}"/>
    <hyperlink ref="G29" r:id="rId12" xr:uid="{0A393014-1D5C-4CD2-9565-3CDEB7DB3D2C}"/>
    <hyperlink ref="G30" r:id="rId13" xr:uid="{1947F39A-9BDB-4496-AF10-FA0ED023EA3A}"/>
    <hyperlink ref="G31" r:id="rId14" xr:uid="{545CFCEA-D633-4193-84AB-11F38D064076}"/>
    <hyperlink ref="G17" r:id="rId15" xr:uid="{93D38A9B-0869-4879-B01C-EC467AF98177}"/>
    <hyperlink ref="G23" r:id="rId16" xr:uid="{2D36384F-3AD5-45B3-975B-69F0C15B0F34}"/>
    <hyperlink ref="G32" r:id="rId17" xr:uid="{C2BA2C74-EF13-4E56-ABAC-1BDA8B0EE84D}"/>
    <hyperlink ref="G33" r:id="rId18" xr:uid="{9B01284A-83C0-4E1E-888E-9027FC907CD9}"/>
    <hyperlink ref="G34" r:id="rId19" xr:uid="{F6BE4772-FDFF-4B46-9A47-13B1E82785B1}"/>
    <hyperlink ref="G35" r:id="rId20" display="https://www.bol.com/nl/p/demarktbijuthuis-parker-350-delig-parker-schroeven-assortiment-in-stevige-doos/9200000035746747/?bltg=itm_event%3Dclick%26mmt_id%3DMMTUNKNOWN%26slt_type%3Drecommendations%26pg_nm%3Dpdp%26slt_id%3Dprd_reco%26slt_nm%3Dproduct_recommendations%26slt_pos%3DC1%26slt_owner%3Dccs%26itm_type%3Dproduct%26itm_lp%3D3%26itm_id%3D9200000035746747&amp;bltgh=uawCWfN5FMIVnQ2o1b5C-Q.1_6_7.10.ProductImage" xr:uid="{E1E2D888-59AD-49C2-B5E5-9928FF404B49}"/>
    <hyperlink ref="G36" r:id="rId21" xr:uid="{BF5EA18D-31A4-4D0A-96B1-909C805A5298}"/>
    <hyperlink ref="G37" r:id="rId22" xr:uid="{94170ABA-6621-49E1-9178-B46F4A75C4B4}"/>
    <hyperlink ref="G38" r:id="rId23" xr:uid="{9F10C082-6EBB-4E32-8F5A-BE88CBCDEAA1}"/>
    <hyperlink ref="G39" r:id="rId24" xr:uid="{02968378-7EE8-4213-B2EE-0EE0EE734104}"/>
    <hyperlink ref="G40" r:id="rId25" xr:uid="{401EDEC9-3963-4BC8-ADDC-B0D2FD25AD88}"/>
    <hyperlink ref="G42" r:id="rId26" xr:uid="{DA20E526-DB2A-45FC-A9A4-3833C1B2D730}"/>
    <hyperlink ref="G19" r:id="rId27" xr:uid="{65E607C7-691A-4A4D-8708-FFC1CC4FD8A9}"/>
    <hyperlink ref="G27" r:id="rId28" xr:uid="{1957C034-5AD3-449B-8915-870988A1760B}"/>
    <hyperlink ref="G41" r:id="rId29" display="https://nl.aliexpress.com/item/PCF8574P-PCF8574-DIP16/32596466883.html?spm=a2g0z.search0104.3.29.4e015685KeDRsn&amp;ws_ab_test=searchweb0_0,searchweb201602_2_10065_10068_319_317_10696_10084_453_10083_454_10618_10304_10307_10820_10821_537_10302_536_10843_10059_10884_10887_321_322_10103,searchweb201603_52,ppcSwitch_0&amp;algo_expid=1b7a4a41-d669-4f92-bf5f-eab349dee6e2-4&amp;algo_pvid=1b7a4a41-d669-4f92-bf5f-eab349dee6e2&amp;transAbTest=ae803_4" xr:uid="{5457C278-AF5E-4530-9CC5-C0E5411FAADD}"/>
    <hyperlink ref="G43" r:id="rId30" xr:uid="{C7BC823D-DC1B-4038-90AA-C6F5E995C76C}"/>
    <hyperlink ref="G44" r:id="rId31" xr:uid="{9C2FD803-2783-4570-94D7-6316ADC0E4C4}"/>
  </hyperlinks>
  <pageMargins left="0.7" right="0.7" top="0.75" bottom="0.75" header="0.3" footer="0.3"/>
  <drawing r:id="rId32"/>
  <legacyDrawing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B21" sqref="B21"/>
    </sheetView>
  </sheetViews>
  <sheetFormatPr defaultColWidth="15.125" defaultRowHeight="15" customHeight="1"/>
  <cols>
    <col min="1" max="1" width="11.875" customWidth="1"/>
    <col min="2" max="2" width="44.125" customWidth="1"/>
    <col min="3" max="3" width="20.625" customWidth="1"/>
    <col min="4" max="26" width="8.875" customWidth="1"/>
  </cols>
  <sheetData>
    <row r="1" spans="1:26" ht="21.75" customHeight="1">
      <c r="A1" s="33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34" t="s">
        <v>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35" t="s">
        <v>11</v>
      </c>
      <c r="B6" s="35" t="s">
        <v>21</v>
      </c>
      <c r="C6" s="35" t="s">
        <v>22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36"/>
      <c r="B7" s="37"/>
      <c r="C7" s="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39"/>
      <c r="B8" s="40"/>
      <c r="C8" s="4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42"/>
      <c r="B9" s="43"/>
      <c r="C9" s="4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45"/>
      <c r="B10" s="46"/>
      <c r="C10" s="4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42"/>
      <c r="B11" s="43"/>
      <c r="C11" s="4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45"/>
      <c r="B12" s="46"/>
      <c r="C12" s="4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42"/>
      <c r="B13" s="43"/>
      <c r="C13" s="4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45"/>
      <c r="B14" s="46"/>
      <c r="C14" s="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42"/>
      <c r="B15" s="43"/>
      <c r="C15" s="4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>
      <c r="A16" s="45"/>
      <c r="B16" s="46"/>
      <c r="C16" s="4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42"/>
      <c r="B17" s="43"/>
      <c r="C17" s="4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45"/>
      <c r="B18" s="46"/>
      <c r="C18" s="4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42"/>
      <c r="B19" s="43"/>
      <c r="C19" s="4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45"/>
      <c r="B20" s="46"/>
      <c r="C20" s="4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42"/>
      <c r="B21" s="43"/>
      <c r="C21" s="4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45"/>
      <c r="B22" s="46"/>
      <c r="C22" s="4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42"/>
      <c r="B23" s="43"/>
      <c r="C23" s="4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45"/>
      <c r="B24" s="46"/>
      <c r="C24" s="4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>
      <c r="A25" s="42"/>
      <c r="B25" s="43"/>
      <c r="C25" s="4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45"/>
      <c r="B26" s="46"/>
      <c r="C26" s="4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>
      <selection activeCell="D18" sqref="D18"/>
    </sheetView>
  </sheetViews>
  <sheetFormatPr defaultColWidth="15.125" defaultRowHeight="15" customHeight="1"/>
  <cols>
    <col min="1" max="1" width="9.625" customWidth="1"/>
    <col min="2" max="3" width="7.5" customWidth="1"/>
    <col min="4" max="4" width="18.625" customWidth="1"/>
    <col min="5" max="5" width="14.625" customWidth="1"/>
    <col min="6" max="6" width="6.375" customWidth="1"/>
    <col min="7" max="9" width="11.625" customWidth="1"/>
    <col min="10" max="10" width="6.125" customWidth="1"/>
    <col min="11" max="11" width="11.875" customWidth="1"/>
    <col min="12" max="12" width="8.625" customWidth="1"/>
    <col min="13" max="14" width="8.375" customWidth="1"/>
    <col min="15" max="15" width="23.625" customWidth="1"/>
    <col min="16" max="16" width="13" customWidth="1"/>
    <col min="17" max="17" width="10.5" customWidth="1"/>
    <col min="18" max="18" width="9" customWidth="1"/>
    <col min="19" max="19" width="14.375" customWidth="1"/>
    <col min="20" max="26" width="8.875" customWidth="1"/>
  </cols>
  <sheetData>
    <row r="1" spans="1:26" ht="27" customHeight="1">
      <c r="A1" s="48" t="s">
        <v>23</v>
      </c>
      <c r="B1" s="49"/>
      <c r="C1" s="49"/>
      <c r="D1" s="2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50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2"/>
      <c r="B3" s="2"/>
      <c r="C3" s="2"/>
      <c r="D3" s="51" t="s">
        <v>3</v>
      </c>
      <c r="E3" s="4" t="s">
        <v>24</v>
      </c>
      <c r="F3" s="2"/>
      <c r="G3" s="2"/>
      <c r="H3" s="2"/>
      <c r="I3" s="2"/>
      <c r="J3" s="2"/>
      <c r="K3" s="52" t="s">
        <v>25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7"/>
      <c r="B4" s="2"/>
      <c r="C4" s="2"/>
      <c r="D4" s="53" t="s">
        <v>26</v>
      </c>
      <c r="E4" s="6" t="s">
        <v>27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7"/>
      <c r="B5" s="2"/>
      <c r="C5" s="2"/>
      <c r="D5" s="53" t="s">
        <v>4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2"/>
      <c r="B6" s="2"/>
      <c r="C6" s="2"/>
      <c r="D6" s="53" t="s">
        <v>5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2"/>
      <c r="B7" s="2"/>
      <c r="C7" s="2"/>
      <c r="D7" s="53" t="s">
        <v>28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2"/>
      <c r="B8" s="2"/>
      <c r="C8" s="2"/>
      <c r="D8" s="54" t="s">
        <v>7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>
      <c r="A10" s="16" t="s">
        <v>29</v>
      </c>
      <c r="B10" s="15" t="s">
        <v>8</v>
      </c>
      <c r="C10" s="15" t="s">
        <v>30</v>
      </c>
      <c r="D10" s="15" t="s">
        <v>9</v>
      </c>
      <c r="E10" s="15" t="s">
        <v>31</v>
      </c>
      <c r="F10" s="17" t="s">
        <v>12</v>
      </c>
      <c r="G10" s="55" t="s">
        <v>13</v>
      </c>
      <c r="H10" s="55" t="s">
        <v>32</v>
      </c>
      <c r="I10" s="55" t="s">
        <v>33</v>
      </c>
      <c r="J10" s="17" t="s">
        <v>15</v>
      </c>
      <c r="K10" s="17" t="s">
        <v>34</v>
      </c>
      <c r="L10" s="17" t="s">
        <v>16</v>
      </c>
      <c r="M10" s="17" t="s">
        <v>35</v>
      </c>
      <c r="N10" s="18" t="s">
        <v>18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>
      <c r="A11" s="20" t="s">
        <v>36</v>
      </c>
      <c r="B11" s="19">
        <v>50746</v>
      </c>
      <c r="C11" s="19">
        <v>4504369</v>
      </c>
      <c r="D11" s="20" t="s">
        <v>37</v>
      </c>
      <c r="E11" s="20" t="s">
        <v>38</v>
      </c>
      <c r="F11" s="21">
        <v>1</v>
      </c>
      <c r="G11" s="21" t="s">
        <v>39</v>
      </c>
      <c r="H11" s="56" t="s">
        <v>40</v>
      </c>
      <c r="I11" s="56"/>
      <c r="J11" s="21" t="s">
        <v>41</v>
      </c>
      <c r="K11" s="57"/>
      <c r="L11" s="22">
        <v>0.1</v>
      </c>
      <c r="M11" s="23">
        <f>Example!$F11*Example!$L11</f>
        <v>0.1</v>
      </c>
      <c r="N11" s="24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>
      <c r="A12" s="26" t="s">
        <v>42</v>
      </c>
      <c r="B12" s="25">
        <v>3024</v>
      </c>
      <c r="C12" s="25">
        <v>302401</v>
      </c>
      <c r="D12" s="26" t="s">
        <v>43</v>
      </c>
      <c r="E12" s="26" t="s">
        <v>38</v>
      </c>
      <c r="F12" s="27">
        <v>1</v>
      </c>
      <c r="G12" s="27" t="s">
        <v>39</v>
      </c>
      <c r="H12" s="58" t="s">
        <v>40</v>
      </c>
      <c r="I12" s="58"/>
      <c r="J12" s="27" t="s">
        <v>41</v>
      </c>
      <c r="K12" s="59"/>
      <c r="L12" s="28">
        <v>0.1</v>
      </c>
      <c r="M12" s="23">
        <f>Example!$F12*Example!$L12</f>
        <v>0.1</v>
      </c>
      <c r="N12" s="24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>
      <c r="A13" s="20" t="s">
        <v>42</v>
      </c>
      <c r="B13" s="19">
        <v>3023</v>
      </c>
      <c r="C13" s="19">
        <v>302301</v>
      </c>
      <c r="D13" s="20" t="s">
        <v>44</v>
      </c>
      <c r="E13" s="20" t="s">
        <v>38</v>
      </c>
      <c r="F13" s="21">
        <v>2</v>
      </c>
      <c r="G13" s="21" t="s">
        <v>39</v>
      </c>
      <c r="H13" s="56" t="s">
        <v>40</v>
      </c>
      <c r="I13" s="56"/>
      <c r="J13" s="21" t="s">
        <v>41</v>
      </c>
      <c r="K13" s="57"/>
      <c r="L13" s="22">
        <v>0.1</v>
      </c>
      <c r="M13" s="23">
        <f>Example!$F13*Example!$L13</f>
        <v>0.2</v>
      </c>
      <c r="N13" s="24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>
      <c r="A14" s="26" t="s">
        <v>42</v>
      </c>
      <c r="B14" s="25">
        <v>3023</v>
      </c>
      <c r="C14" s="25">
        <v>4211398</v>
      </c>
      <c r="D14" s="26" t="s">
        <v>44</v>
      </c>
      <c r="E14" s="26" t="s">
        <v>45</v>
      </c>
      <c r="F14" s="27">
        <v>1</v>
      </c>
      <c r="G14" s="27" t="s">
        <v>39</v>
      </c>
      <c r="H14" s="58" t="s">
        <v>40</v>
      </c>
      <c r="I14" s="58"/>
      <c r="J14" s="27" t="s">
        <v>41</v>
      </c>
      <c r="K14" s="59"/>
      <c r="L14" s="28">
        <v>0.1</v>
      </c>
      <c r="M14" s="23">
        <f>Example!$F14*Example!$L14</f>
        <v>0.1</v>
      </c>
      <c r="N14" s="24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20" t="s">
        <v>42</v>
      </c>
      <c r="B15" s="19">
        <v>3794</v>
      </c>
      <c r="C15" s="19">
        <v>379401</v>
      </c>
      <c r="D15" s="20" t="s">
        <v>46</v>
      </c>
      <c r="E15" s="20" t="s">
        <v>38</v>
      </c>
      <c r="F15" s="21">
        <v>1</v>
      </c>
      <c r="G15" s="21" t="s">
        <v>39</v>
      </c>
      <c r="H15" s="56" t="s">
        <v>40</v>
      </c>
      <c r="I15" s="56"/>
      <c r="J15" s="21" t="s">
        <v>41</v>
      </c>
      <c r="K15" s="57"/>
      <c r="L15" s="22">
        <v>0.1</v>
      </c>
      <c r="M15" s="23">
        <f>Example!$F15*Example!$L15</f>
        <v>0.1</v>
      </c>
      <c r="N15" s="24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6" t="s">
        <v>42</v>
      </c>
      <c r="B16" s="25">
        <v>3623</v>
      </c>
      <c r="C16" s="25">
        <v>362301</v>
      </c>
      <c r="D16" s="26" t="s">
        <v>47</v>
      </c>
      <c r="E16" s="26" t="s">
        <v>38</v>
      </c>
      <c r="F16" s="27">
        <v>1</v>
      </c>
      <c r="G16" s="27" t="s">
        <v>39</v>
      </c>
      <c r="H16" s="58" t="s">
        <v>40</v>
      </c>
      <c r="I16" s="58"/>
      <c r="J16" s="27" t="s">
        <v>41</v>
      </c>
      <c r="K16" s="59"/>
      <c r="L16" s="28">
        <v>0.1</v>
      </c>
      <c r="M16" s="23">
        <f>Example!$F16*Example!$L16</f>
        <v>0.1</v>
      </c>
      <c r="N16" s="24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20" t="s">
        <v>42</v>
      </c>
      <c r="B17" s="19">
        <v>3623</v>
      </c>
      <c r="C17" s="19">
        <v>362321</v>
      </c>
      <c r="D17" s="20" t="s">
        <v>47</v>
      </c>
      <c r="E17" s="20" t="s">
        <v>48</v>
      </c>
      <c r="F17" s="21">
        <v>1</v>
      </c>
      <c r="G17" s="21" t="s">
        <v>39</v>
      </c>
      <c r="H17" s="56" t="s">
        <v>40</v>
      </c>
      <c r="I17" s="56"/>
      <c r="J17" s="21" t="s">
        <v>41</v>
      </c>
      <c r="K17" s="57"/>
      <c r="L17" s="22">
        <v>0.1</v>
      </c>
      <c r="M17" s="23">
        <f>Example!$F17*Example!$L17</f>
        <v>0.1</v>
      </c>
      <c r="N17" s="24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6" t="s">
        <v>42</v>
      </c>
      <c r="B18" s="25">
        <v>94148</v>
      </c>
      <c r="C18" s="25">
        <v>302201</v>
      </c>
      <c r="D18" s="26" t="s">
        <v>49</v>
      </c>
      <c r="E18" s="26" t="s">
        <v>38</v>
      </c>
      <c r="F18" s="27">
        <v>1</v>
      </c>
      <c r="G18" s="27" t="s">
        <v>39</v>
      </c>
      <c r="H18" s="58" t="s">
        <v>40</v>
      </c>
      <c r="I18" s="58"/>
      <c r="J18" s="27" t="s">
        <v>41</v>
      </c>
      <c r="K18" s="59"/>
      <c r="L18" s="28">
        <v>0.15</v>
      </c>
      <c r="M18" s="23">
        <f>Example!$F18*Example!$L18</f>
        <v>0.15</v>
      </c>
      <c r="N18" s="24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20" t="s">
        <v>50</v>
      </c>
      <c r="B19" s="19">
        <v>6141</v>
      </c>
      <c r="C19" s="19">
        <v>4210633</v>
      </c>
      <c r="D19" s="20" t="s">
        <v>51</v>
      </c>
      <c r="E19" s="20" t="s">
        <v>52</v>
      </c>
      <c r="F19" s="21">
        <v>1</v>
      </c>
      <c r="G19" s="21" t="s">
        <v>39</v>
      </c>
      <c r="H19" s="56" t="s">
        <v>40</v>
      </c>
      <c r="I19" s="56"/>
      <c r="J19" s="21" t="s">
        <v>41</v>
      </c>
      <c r="K19" s="57"/>
      <c r="L19" s="22">
        <v>0.1</v>
      </c>
      <c r="M19" s="23">
        <f>Example!$F19*Example!$L19</f>
        <v>0.1</v>
      </c>
      <c r="N19" s="24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6" t="s">
        <v>50</v>
      </c>
      <c r="B20" s="25">
        <v>3070</v>
      </c>
      <c r="C20" s="25">
        <v>307021</v>
      </c>
      <c r="D20" s="26" t="s">
        <v>53</v>
      </c>
      <c r="E20" s="26" t="s">
        <v>48</v>
      </c>
      <c r="F20" s="27">
        <v>4</v>
      </c>
      <c r="G20" s="27" t="s">
        <v>39</v>
      </c>
      <c r="H20" s="58" t="s">
        <v>40</v>
      </c>
      <c r="I20" s="58"/>
      <c r="J20" s="27" t="s">
        <v>41</v>
      </c>
      <c r="K20" s="59"/>
      <c r="L20" s="28">
        <v>0.1</v>
      </c>
      <c r="M20" s="23">
        <f>Example!$F20*Example!$L20</f>
        <v>0.4</v>
      </c>
      <c r="N20" s="24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20" t="s">
        <v>50</v>
      </c>
      <c r="B21" s="19">
        <v>2412</v>
      </c>
      <c r="C21" s="19">
        <v>241201</v>
      </c>
      <c r="D21" s="20" t="s">
        <v>54</v>
      </c>
      <c r="E21" s="20" t="s">
        <v>38</v>
      </c>
      <c r="F21" s="21">
        <v>1</v>
      </c>
      <c r="G21" s="21" t="s">
        <v>39</v>
      </c>
      <c r="H21" s="56" t="s">
        <v>40</v>
      </c>
      <c r="I21" s="56"/>
      <c r="J21" s="21" t="s">
        <v>41</v>
      </c>
      <c r="K21" s="57"/>
      <c r="L21" s="22">
        <v>0.1</v>
      </c>
      <c r="M21" s="23">
        <f>Example!$F21*Example!$L21</f>
        <v>0.1</v>
      </c>
      <c r="N21" s="24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6" t="s">
        <v>50</v>
      </c>
      <c r="B22" s="25">
        <v>6019</v>
      </c>
      <c r="C22" s="25">
        <v>4538353</v>
      </c>
      <c r="D22" s="26" t="s">
        <v>55</v>
      </c>
      <c r="E22" s="26" t="s">
        <v>38</v>
      </c>
      <c r="F22" s="27">
        <v>4</v>
      </c>
      <c r="G22" s="27" t="s">
        <v>39</v>
      </c>
      <c r="H22" s="58" t="s">
        <v>40</v>
      </c>
      <c r="I22" s="58"/>
      <c r="J22" s="27" t="s">
        <v>41</v>
      </c>
      <c r="K22" s="59"/>
      <c r="L22" s="28">
        <v>0.15</v>
      </c>
      <c r="M22" s="23">
        <f>Example!$F22*Example!$L22</f>
        <v>0.6</v>
      </c>
      <c r="N22" s="24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20" t="s">
        <v>50</v>
      </c>
      <c r="B23" s="19">
        <v>2431</v>
      </c>
      <c r="C23" s="19">
        <v>4558168</v>
      </c>
      <c r="D23" s="20" t="s">
        <v>56</v>
      </c>
      <c r="E23" s="20" t="s">
        <v>38</v>
      </c>
      <c r="F23" s="21">
        <v>1</v>
      </c>
      <c r="G23" s="21" t="s">
        <v>39</v>
      </c>
      <c r="H23" s="56" t="s">
        <v>40</v>
      </c>
      <c r="I23" s="56"/>
      <c r="J23" s="21" t="s">
        <v>41</v>
      </c>
      <c r="K23" s="57"/>
      <c r="L23" s="22">
        <v>0.2</v>
      </c>
      <c r="M23" s="23">
        <f>Example!$F23*Example!$L23</f>
        <v>0.2</v>
      </c>
      <c r="N23" s="24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6" t="s">
        <v>50</v>
      </c>
      <c r="B24" s="25">
        <v>63868</v>
      </c>
      <c r="C24" s="25">
        <v>4535737</v>
      </c>
      <c r="D24" s="26" t="s">
        <v>57</v>
      </c>
      <c r="E24" s="26" t="s">
        <v>38</v>
      </c>
      <c r="F24" s="27">
        <v>4</v>
      </c>
      <c r="G24" s="27" t="s">
        <v>39</v>
      </c>
      <c r="H24" s="58" t="s">
        <v>40</v>
      </c>
      <c r="I24" s="58"/>
      <c r="J24" s="27" t="s">
        <v>41</v>
      </c>
      <c r="K24" s="59"/>
      <c r="L24" s="28">
        <v>0.15</v>
      </c>
      <c r="M24" s="23">
        <f>Example!$F24*Example!$L24</f>
        <v>0.6</v>
      </c>
      <c r="N24" s="24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20" t="s">
        <v>50</v>
      </c>
      <c r="B25" s="19">
        <v>2540</v>
      </c>
      <c r="C25" s="19">
        <v>4211632</v>
      </c>
      <c r="D25" s="20" t="s">
        <v>58</v>
      </c>
      <c r="E25" s="20" t="s">
        <v>45</v>
      </c>
      <c r="F25" s="21">
        <v>4</v>
      </c>
      <c r="G25" s="21" t="s">
        <v>39</v>
      </c>
      <c r="H25" s="56" t="s">
        <v>40</v>
      </c>
      <c r="I25" s="56"/>
      <c r="J25" s="21" t="s">
        <v>41</v>
      </c>
      <c r="K25" s="57"/>
      <c r="L25" s="22">
        <v>0.15</v>
      </c>
      <c r="M25" s="23">
        <f>Example!$F25*Example!$L25</f>
        <v>0.6</v>
      </c>
      <c r="N25" s="24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6" t="s">
        <v>50</v>
      </c>
      <c r="B26" s="25">
        <v>3176</v>
      </c>
      <c r="C26" s="25">
        <v>4225733</v>
      </c>
      <c r="D26" s="26" t="s">
        <v>59</v>
      </c>
      <c r="E26" s="26" t="s">
        <v>52</v>
      </c>
      <c r="F26" s="27">
        <v>1</v>
      </c>
      <c r="G26" s="27" t="s">
        <v>39</v>
      </c>
      <c r="H26" s="58" t="s">
        <v>40</v>
      </c>
      <c r="I26" s="58"/>
      <c r="J26" s="27" t="s">
        <v>41</v>
      </c>
      <c r="K26" s="59"/>
      <c r="L26" s="28">
        <v>0.2</v>
      </c>
      <c r="M26" s="23">
        <f>Example!$F26*Example!$L26</f>
        <v>0.2</v>
      </c>
      <c r="N26" s="24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20" t="s">
        <v>60</v>
      </c>
      <c r="B27" s="19">
        <v>49668</v>
      </c>
      <c r="C27" s="19">
        <v>4224793</v>
      </c>
      <c r="D27" s="20" t="s">
        <v>61</v>
      </c>
      <c r="E27" s="20" t="s">
        <v>62</v>
      </c>
      <c r="F27" s="21">
        <v>1</v>
      </c>
      <c r="G27" s="21" t="s">
        <v>39</v>
      </c>
      <c r="H27" s="56" t="s">
        <v>40</v>
      </c>
      <c r="I27" s="56"/>
      <c r="J27" s="21" t="s">
        <v>41</v>
      </c>
      <c r="K27" s="57"/>
      <c r="L27" s="22">
        <v>0.1</v>
      </c>
      <c r="M27" s="23">
        <f>Example!$F27*Example!$L27</f>
        <v>0.1</v>
      </c>
      <c r="N27" s="24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6" t="s">
        <v>63</v>
      </c>
      <c r="B28" s="25">
        <v>32123</v>
      </c>
      <c r="C28" s="25">
        <v>4211573</v>
      </c>
      <c r="D28" s="26" t="s">
        <v>64</v>
      </c>
      <c r="E28" s="26" t="s">
        <v>45</v>
      </c>
      <c r="F28" s="27">
        <v>4</v>
      </c>
      <c r="G28" s="27" t="s">
        <v>39</v>
      </c>
      <c r="H28" s="58" t="s">
        <v>40</v>
      </c>
      <c r="I28" s="58"/>
      <c r="J28" s="27" t="s">
        <v>41</v>
      </c>
      <c r="K28" s="59"/>
      <c r="L28" s="28">
        <v>0.1</v>
      </c>
      <c r="M28" s="23">
        <f>Example!$F28*Example!$L28</f>
        <v>0.4</v>
      </c>
      <c r="N28" s="24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20" t="s">
        <v>63</v>
      </c>
      <c r="B29" s="19">
        <v>6590</v>
      </c>
      <c r="C29" s="19">
        <v>4211622</v>
      </c>
      <c r="D29" s="20" t="s">
        <v>65</v>
      </c>
      <c r="E29" s="20" t="s">
        <v>45</v>
      </c>
      <c r="F29" s="21">
        <v>8</v>
      </c>
      <c r="G29" s="21" t="s">
        <v>39</v>
      </c>
      <c r="H29" s="56" t="s">
        <v>40</v>
      </c>
      <c r="I29" s="56"/>
      <c r="J29" s="21" t="s">
        <v>41</v>
      </c>
      <c r="K29" s="57"/>
      <c r="L29" s="22">
        <v>0.15</v>
      </c>
      <c r="M29" s="23">
        <f>Example!$F29*Example!$L29</f>
        <v>1.2</v>
      </c>
      <c r="N29" s="24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26" t="s">
        <v>66</v>
      </c>
      <c r="B30" s="25">
        <v>3957</v>
      </c>
      <c r="C30" s="25">
        <v>4211473</v>
      </c>
      <c r="D30" s="26" t="s">
        <v>67</v>
      </c>
      <c r="E30" s="26" t="s">
        <v>45</v>
      </c>
      <c r="F30" s="27">
        <v>4</v>
      </c>
      <c r="G30" s="27" t="s">
        <v>39</v>
      </c>
      <c r="H30" s="58" t="s">
        <v>40</v>
      </c>
      <c r="I30" s="58"/>
      <c r="J30" s="27" t="s">
        <v>41</v>
      </c>
      <c r="K30" s="59"/>
      <c r="L30" s="28">
        <v>0.1</v>
      </c>
      <c r="M30" s="23">
        <f>Example!$F30*Example!$L30</f>
        <v>0.4</v>
      </c>
      <c r="N30" s="24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9"/>
      <c r="B31" s="29"/>
      <c r="C31" s="29"/>
      <c r="D31" s="29" t="s">
        <v>19</v>
      </c>
      <c r="E31" s="29"/>
      <c r="F31" s="30">
        <f>SUBTOTAL(109,Example!$F$11:$F$30)</f>
        <v>46</v>
      </c>
      <c r="G31" s="30"/>
      <c r="H31" s="30"/>
      <c r="I31" s="30"/>
      <c r="J31" s="30"/>
      <c r="K31" s="29"/>
      <c r="L31" s="31"/>
      <c r="M31" s="32">
        <f>SUBTOTAL(109,Example!$M$11:$M$30)</f>
        <v>5.8500000000000014</v>
      </c>
      <c r="N31" s="60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Lennert</dc:creator>
  <cp:lastModifiedBy>Lennert</cp:lastModifiedBy>
  <dcterms:created xsi:type="dcterms:W3CDTF">2019-04-04T19:44:41Z</dcterms:created>
  <dcterms:modified xsi:type="dcterms:W3CDTF">2019-06-16T10:57:39Z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52ad46cc-c0ba-4edd-8821-b40315f543e0</vt:lpwstr>
  </property>
</Properties>
</file>